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<sst xmlns="http://schemas.openxmlformats.org/spreadsheetml/2006/main" count="376" uniqueCount="257">
  <si>
    <t>OŠ ANTUNA MATIJE RELJKOVIĆA, BEBRINA</t>
  </si>
  <si>
    <t>OIB: 26168568184</t>
  </si>
  <si>
    <t>Priprema - Datum: 18.10.2023 Vrijeme: 14:05:17</t>
  </si>
  <si>
    <t>KONTO</t>
  </si>
  <si>
    <t>POZICIJA</t>
  </si>
  <si>
    <t>VRSTA RASHODA / IZDATAKA</t>
  </si>
  <si>
    <t>PLANIRANO (1)</t>
  </si>
  <si>
    <t>OSTVARENO(2)</t>
  </si>
  <si>
    <t>RAZLIKA (1-2)</t>
  </si>
  <si>
    <t>Razdjel 006 UO ZA OBRAZOVANJE, ŠPORT I KULTURU</t>
  </si>
  <si>
    <t>Glava 00601 OSNOVNE ŠKOLE</t>
  </si>
  <si>
    <t>Proračunski korisnik 9941 OŠ ANTUNA MATIJE RELJKOVIĆA, BEBRINA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</si>
  <si>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</si>
  <si>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</si>
  <si>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</si>
  <si>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</si>
  <si>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</si>
  <si>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R0744-01</t>
  </si>
  <si>
    <t>Ostali rashodi za zaposlene</t>
  </si>
  <si>
    <t>3211</t>
  </si>
  <si>
    <t>R0744</t>
  </si>
  <si>
    <t>Službena putovanja0</t>
  </si>
  <si>
    <t>3213</t>
  </si>
  <si>
    <t>R0745</t>
  </si>
  <si>
    <t>Stručno usavršavanje zaposlenika</t>
  </si>
  <si>
    <t>3214</t>
  </si>
  <si>
    <t>R2229</t>
  </si>
  <si>
    <t>Ostale naknade troškova zaposlenima</t>
  </si>
  <si>
    <t>3221</t>
  </si>
  <si>
    <t>R0746</t>
  </si>
  <si>
    <t>Uredski materijal i ostali materijalni rashodi</t>
  </si>
  <si>
    <t>3222</t>
  </si>
  <si>
    <t>R0747</t>
  </si>
  <si>
    <t>Materijal i sirovine</t>
  </si>
  <si>
    <t>3223</t>
  </si>
  <si>
    <t>R0748</t>
  </si>
  <si>
    <t>Energija</t>
  </si>
  <si>
    <t>3224</t>
  </si>
  <si>
    <t>R0749</t>
  </si>
  <si>
    <t>Materijal i dijelovi za tekuće i investicijsko održavanje</t>
  </si>
  <si>
    <t>3225</t>
  </si>
  <si>
    <t>R0750</t>
  </si>
  <si>
    <t>Sitni inventar i auto gume</t>
  </si>
  <si>
    <t>3227</t>
  </si>
  <si>
    <t>R2231</t>
  </si>
  <si>
    <t>Službena radna i zaštitna odjeća</t>
  </si>
  <si>
    <t>3231</t>
  </si>
  <si>
    <t>R0751</t>
  </si>
  <si>
    <t>Usluge telefona, pošte i prijevoza</t>
  </si>
  <si>
    <t>32319</t>
  </si>
  <si>
    <t>R0752</t>
  </si>
  <si>
    <t>Prijevoz učenika</t>
  </si>
  <si>
    <t>3232</t>
  </si>
  <si>
    <t>R0753</t>
  </si>
  <si>
    <t>Usluge tekućeg i investicijskog održavanja</t>
  </si>
  <si>
    <t>3233</t>
  </si>
  <si>
    <t>R4795</t>
  </si>
  <si>
    <t>Usluge promidžbe i informiranja</t>
  </si>
  <si>
    <t>3234</t>
  </si>
  <si>
    <t>R0755</t>
  </si>
  <si>
    <t>Komunalne usluge</t>
  </si>
  <si>
    <t>3236</t>
  </si>
  <si>
    <t>R0756</t>
  </si>
  <si>
    <t>Zdravstvene i veterinarske usluge</t>
  </si>
  <si>
    <t>3237</t>
  </si>
  <si>
    <t>R2137</t>
  </si>
  <si>
    <t>Intelektualne i osobne usluge</t>
  </si>
  <si>
    <t>3238</t>
  </si>
  <si>
    <t>R0757</t>
  </si>
  <si>
    <t>Računalne usluge</t>
  </si>
  <si>
    <t>3239</t>
  </si>
  <si>
    <t>R0758</t>
  </si>
  <si>
    <t>Ostale usluge</t>
  </si>
  <si>
    <t>3292</t>
  </si>
  <si>
    <t>R0759</t>
  </si>
  <si>
    <t>Premije osiguranja</t>
  </si>
  <si>
    <t>3293</t>
  </si>
  <si>
    <t>R0760</t>
  </si>
  <si>
    <t>Reprezentacija</t>
  </si>
  <si>
    <t>3294</t>
  </si>
  <si>
    <t>R2220</t>
  </si>
  <si>
    <t>Članarine</t>
  </si>
  <si>
    <t>3295</t>
  </si>
  <si>
    <t>R2300</t>
  </si>
  <si>
    <t>Pristojbe i naknade</t>
  </si>
  <si>
    <t>3299</t>
  </si>
  <si>
    <t>R2613</t>
  </si>
  <si>
    <t>Ostali nespomenuti rashodi poslovanja</t>
  </si>
  <si>
    <t>3431</t>
  </si>
  <si>
    <t>R0761</t>
  </si>
  <si>
    <t>Bankarske usluge i usluge platnog prometa</t>
  </si>
  <si>
    <t>3433</t>
  </si>
  <si>
    <t>R2072</t>
  </si>
  <si>
    <t>Zatezne kamate</t>
  </si>
  <si>
    <t>Aktivnost A600006 Financiranje iznad minimalnog standarda-osnovno školstvo</t>
  </si>
  <si>
    <t>Izvor  3.1. VLASTITI PRIHODI- PK</t>
  </si>
  <si>
    <t>R0762</t>
  </si>
  <si>
    <t>R2228</t>
  </si>
  <si>
    <t>Sitan inventar i auto gume</t>
  </si>
  <si>
    <t>R2233</t>
  </si>
  <si>
    <t>R2227</t>
  </si>
  <si>
    <t>R2230</t>
  </si>
  <si>
    <t>ostali nespomenuti rashodi poslovanja</t>
  </si>
  <si>
    <t>4221</t>
  </si>
  <si>
    <t>R2232</t>
  </si>
  <si>
    <t>Uredska oprema i namještaj</t>
  </si>
  <si>
    <t>4227</t>
  </si>
  <si>
    <t>R2234</t>
  </si>
  <si>
    <t>Uređaji, strojevi i oprema za ostale namjene</t>
  </si>
  <si>
    <t>Izvor  4.2. PRIHODI ZA POSEBNE NAMJENE - PK</t>
  </si>
  <si>
    <t>3111</t>
  </si>
  <si>
    <t>R2759</t>
  </si>
  <si>
    <t>Plaće</t>
  </si>
  <si>
    <t>3132</t>
  </si>
  <si>
    <t>R2760</t>
  </si>
  <si>
    <t>Doprinos za zdravstveno odiguranje</t>
  </si>
  <si>
    <t>3133</t>
  </si>
  <si>
    <t>R2761</t>
  </si>
  <si>
    <t>Doprinos za zapošljavanje</t>
  </si>
  <si>
    <t>R2221</t>
  </si>
  <si>
    <t>Službena putovanja</t>
  </si>
  <si>
    <t>R2222</t>
  </si>
  <si>
    <t>Stručno usavršavanje</t>
  </si>
  <si>
    <t>R0763</t>
  </si>
  <si>
    <t>R2224</t>
  </si>
  <si>
    <t>R2225</t>
  </si>
  <si>
    <t>R2226</t>
  </si>
  <si>
    <t>3241</t>
  </si>
  <si>
    <t>R2935</t>
  </si>
  <si>
    <t>Naknada troškova osobama izvan radnog odnosa</t>
  </si>
  <si>
    <t>R4636</t>
  </si>
  <si>
    <t>Izvor  5.3. POMOĆI - PK</t>
  </si>
  <si>
    <t>R4153-01</t>
  </si>
  <si>
    <t>Plaće za redovan rad</t>
  </si>
  <si>
    <t>R4153</t>
  </si>
  <si>
    <t>R4153-02</t>
  </si>
  <si>
    <t>R4153-3</t>
  </si>
  <si>
    <t>Doprinosi za obv.zdr.osig.</t>
  </si>
  <si>
    <t>R5038</t>
  </si>
  <si>
    <t>Doprinosi za obvezno osiguranje u slučaju nezaposlenosti</t>
  </si>
  <si>
    <t>3212</t>
  </si>
  <si>
    <t>R4153-4</t>
  </si>
  <si>
    <t>Naknade za prijevoz</t>
  </si>
  <si>
    <t>R3721-1</t>
  </si>
  <si>
    <t>materijal i sirovine</t>
  </si>
  <si>
    <t>R3721</t>
  </si>
  <si>
    <t>R4929</t>
  </si>
  <si>
    <t>R2233-1</t>
  </si>
  <si>
    <t>R4598</t>
  </si>
  <si>
    <t>R3651</t>
  </si>
  <si>
    <t>Naknade troškova osobama izvan radnog odnosa</t>
  </si>
  <si>
    <t>R5017</t>
  </si>
  <si>
    <t>3296</t>
  </si>
  <si>
    <t>R5039</t>
  </si>
  <si>
    <t>Troškovi sudskih postupaka</t>
  </si>
  <si>
    <t>R5040</t>
  </si>
  <si>
    <t>3722</t>
  </si>
  <si>
    <t>R5018</t>
  </si>
  <si>
    <t>naknade građanima i kućanstvima u naravi</t>
  </si>
  <si>
    <t>3812</t>
  </si>
  <si>
    <t>R5068</t>
  </si>
  <si>
    <t>Tekuće donacije u naravi</t>
  </si>
  <si>
    <t>R3858</t>
  </si>
  <si>
    <t>4226</t>
  </si>
  <si>
    <t>R0764-1</t>
  </si>
  <si>
    <t>Sportska i glazbena oprema</t>
  </si>
  <si>
    <t>R3721-01</t>
  </si>
  <si>
    <t>4241</t>
  </si>
  <si>
    <t>R2232-1</t>
  </si>
  <si>
    <t>Knjige u knjižnicama</t>
  </si>
  <si>
    <t>Izvor  6.2. DONACIJE - PK</t>
  </si>
  <si>
    <t>R4946</t>
  </si>
  <si>
    <t>R2935-1</t>
  </si>
  <si>
    <t>R2935-2</t>
  </si>
  <si>
    <t>Izvor  7.2. PRIHODI OD PRODAJE NEFINANCIJSKE IMOVINE -PK</t>
  </si>
  <si>
    <t>R2234-01</t>
  </si>
  <si>
    <t>Aktivnost A600012 Osiguranje školske prehrane za djecu u riziku od siromaštva</t>
  </si>
  <si>
    <t>Izvor  5.1. POMOĆI - BPŽ</t>
  </si>
  <si>
    <t>R3274</t>
  </si>
  <si>
    <t>Aktivnost A600018 S osmjehom u školu 6</t>
  </si>
  <si>
    <t>Izvor  1.1. OPĆI PRIHODI I PRIMICI</t>
  </si>
  <si>
    <t>R5208</t>
  </si>
  <si>
    <t>R5210</t>
  </si>
  <si>
    <t>R5212</t>
  </si>
  <si>
    <t>Doprinosi za zadravstveno osiguranje</t>
  </si>
  <si>
    <t>R5214</t>
  </si>
  <si>
    <t>Naknade za prijevoz, rad na terenu i odvojeni život</t>
  </si>
  <si>
    <t>R5209</t>
  </si>
  <si>
    <t>R5211</t>
  </si>
  <si>
    <t>R5213</t>
  </si>
  <si>
    <t>Doprinos za zdravstveno osiguranje</t>
  </si>
  <si>
    <t>R5215</t>
  </si>
  <si>
    <t>Aktivnost A600031 Prehrana za učenike osnovnih škola</t>
  </si>
  <si>
    <t>R5012</t>
  </si>
  <si>
    <t>Kapitalni projekt K600003 Ulaganja u osnovne škole</t>
  </si>
  <si>
    <t>R0764</t>
  </si>
  <si>
    <t>Školska oprema i namještaj</t>
  </si>
  <si>
    <t>Glava 00604 OSTALE JAVNE POTREBE U OBRAZOVANJU,ŠPORTU I KULTURI</t>
  </si>
  <si>
    <t>Aktivnost A600011 Pomoćnici u nastavi</t>
  </si>
  <si>
    <t>Izvor  1.1.1 OPĆI PRIHODI I PRIMITCI</t>
  </si>
  <si>
    <t>R3088-2</t>
  </si>
  <si>
    <t>R3089-1</t>
  </si>
  <si>
    <t>Doprinosi za obv.zdr.osiguranje</t>
  </si>
  <si>
    <t>R3088</t>
  </si>
  <si>
    <t>R3088-1</t>
  </si>
  <si>
    <t>R3089</t>
  </si>
  <si>
    <t>Doprinosi za obvezno zdravstveno osiguranje</t>
  </si>
  <si>
    <t>R3090</t>
  </si>
  <si>
    <t>R3091</t>
  </si>
  <si>
    <t>Naknade za prijevoz, za rad na terenu iodvojeni život</t>
  </si>
  <si>
    <t>Aktivnost A600014 Projekt "Školska shema"</t>
  </si>
  <si>
    <t>R3750-2</t>
  </si>
  <si>
    <t>Aktivnost A600027 Projekt "Medni dan "</t>
  </si>
  <si>
    <t>R4225</t>
  </si>
  <si>
    <t>VRSTA PRIHODA / PRIMITAKA</t>
  </si>
  <si>
    <t>6614</t>
  </si>
  <si>
    <t>P0249</t>
  </si>
  <si>
    <t>PRIHOD OD PRODAJE ROBA</t>
  </si>
  <si>
    <t>6615</t>
  </si>
  <si>
    <t>P0325</t>
  </si>
  <si>
    <t>Prihodi od pruženih usluga-najam</t>
  </si>
  <si>
    <t>9221</t>
  </si>
  <si>
    <t>P0683</t>
  </si>
  <si>
    <t>Višak prihoda</t>
  </si>
  <si>
    <t>6526</t>
  </si>
  <si>
    <t>P0106</t>
  </si>
  <si>
    <t>Ostali nespomenuti prihodi</t>
  </si>
  <si>
    <t>P0684</t>
  </si>
  <si>
    <t>6331</t>
  </si>
  <si>
    <t>P0278</t>
  </si>
  <si>
    <t>Tekuće pomoći iz proračuna</t>
  </si>
  <si>
    <t>6332</t>
  </si>
  <si>
    <t>P0339</t>
  </si>
  <si>
    <t>Kapitalne pomoći iz proračuna</t>
  </si>
  <si>
    <t>6341</t>
  </si>
  <si>
    <t>P0294</t>
  </si>
  <si>
    <t>Tekuće pomoći od ostalih subjekata unutar općeg proračuna</t>
  </si>
  <si>
    <t>6361</t>
  </si>
  <si>
    <t>P0278-01</t>
  </si>
  <si>
    <t>Tekuće pomoći proračunskim korisnicima iz proračuna koji im je nadležan</t>
  </si>
  <si>
    <t>P0278-1</t>
  </si>
  <si>
    <t>6362</t>
  </si>
  <si>
    <t>P0339-1</t>
  </si>
  <si>
    <t>Kapitalne pomoći proračunskim korisnicima iz proračuna koji  nije nadležan</t>
  </si>
  <si>
    <t>P0685</t>
  </si>
  <si>
    <t>6631</t>
  </si>
  <si>
    <t>P0370</t>
  </si>
  <si>
    <t>Tekuće donacije</t>
  </si>
  <si>
    <t>P0686</t>
  </si>
  <si>
    <t>7223</t>
  </si>
  <si>
    <t>P0261</t>
  </si>
  <si>
    <t>Oprema za održavanje i zaštitu</t>
  </si>
  <si>
    <t>P0687</t>
  </si>
  <si>
    <t>REBALANS 2023</t>
  </si>
  <si>
    <t>RAZLIKA U ODNOSU NA PLAN 2023</t>
  </si>
  <si>
    <t>REBALANS  PRORAČUNA</t>
  </si>
  <si>
    <t>2023.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</si>
</sst>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#,##0.00_ ;\-#,##0.00\ "/>
    <numFmt numFmtId="188" formatCode="[$-41A]dd\.\ mmmm\ yyyy\.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b/>
      <sz val="11.95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85" fontId="4" fillId="33" borderId="0" xfId="0" applyNumberFormat="1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185" fontId="4" fillId="33" borderId="0" xfId="0" applyNumberFormat="1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185" fontId="6" fillId="0" borderId="0" xfId="0" applyNumberFormat="1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185" fontId="4" fillId="33" borderId="0" xfId="0" applyNumberFormat="1" applyFont="1" applyFill="1" applyAlignment="1" applyProtection="1">
      <alignment vertical="top" wrapText="1" readingOrder="1"/>
      <protection locked="0"/>
    </xf>
    <xf numFmtId="185" fontId="4" fillId="33" borderId="0" xfId="0" applyNumberFormat="1" applyFont="1" applyFill="1" applyAlignment="1" applyProtection="1">
      <alignment vertical="top" wrapText="1" readingOrder="1"/>
      <protection locked="0"/>
    </xf>
    <xf numFmtId="185" fontId="5" fillId="0" borderId="0" xfId="0" applyNumberFormat="1" applyFont="1" applyFill="1" applyAlignment="1" applyProtection="1">
      <alignment vertical="top" wrapText="1" readingOrder="1"/>
      <protection locked="0"/>
    </xf>
    <xf numFmtId="0" fontId="9" fillId="0" borderId="0" xfId="0" applyFont="1" applyFill="1" applyAlignment="1">
      <alignment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T14" sqref="T14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5.140625" style="0" customWidth="1"/>
    <col min="8" max="8" width="4.140625" style="0" customWidth="1"/>
    <col min="9" max="9" width="1.28515625" style="0" customWidth="1"/>
    <col min="10" max="10" width="6.57421875" style="0" customWidth="1"/>
    <col min="11" max="11" width="12.140625" style="0" customWidth="1"/>
    <col min="12" max="12" width="16.00390625" style="0" customWidth="1"/>
    <col min="13" max="13" width="2.8515625" style="0" customWidth="1"/>
    <col min="14" max="14" width="1.28515625" style="0" customWidth="1"/>
    <col min="15" max="15" width="9.57421875" style="0" customWidth="1"/>
    <col min="16" max="16" width="15.421875" style="12" customWidth="1"/>
    <col min="17" max="17" width="11.140625" style="0" hidden="1" customWidth="1"/>
    <col min="18" max="18" width="25.28125" style="0" customWidth="1"/>
    <col min="19" max="19" width="11.28125" style="0" customWidth="1"/>
  </cols>
  <sheetData>
    <row r="1" ht="6.75" customHeight="1"/>
    <row r="2" spans="2:16" ht="12.75">
      <c r="B2" s="50" t="s">
        <v>0</v>
      </c>
      <c r="C2" s="22"/>
      <c r="D2" s="22"/>
      <c r="E2" s="22"/>
      <c r="F2" s="22"/>
      <c r="P2"/>
    </row>
    <row r="3" spans="2:16" ht="13.5" customHeight="1">
      <c r="B3" s="50"/>
      <c r="C3" s="22"/>
      <c r="D3" s="22"/>
      <c r="E3" s="22"/>
      <c r="P3"/>
    </row>
    <row r="4" spans="2:13" ht="12.75">
      <c r="B4" s="50" t="s">
        <v>1</v>
      </c>
      <c r="C4" s="22"/>
      <c r="D4" s="22"/>
      <c r="J4" s="51" t="s">
        <v>255</v>
      </c>
      <c r="K4" s="22"/>
      <c r="L4" s="22"/>
      <c r="M4" s="22"/>
    </row>
    <row r="5" spans="10:13" ht="12.75">
      <c r="J5" s="22"/>
      <c r="K5" s="22"/>
      <c r="L5" s="22"/>
      <c r="M5" s="22"/>
    </row>
    <row r="6" ht="3" customHeight="1"/>
    <row r="7" spans="9:14" ht="18" customHeight="1">
      <c r="I7" s="52" t="s">
        <v>256</v>
      </c>
      <c r="J7" s="22"/>
      <c r="K7" s="22"/>
      <c r="L7" s="22"/>
      <c r="M7" s="22"/>
      <c r="N7" s="22"/>
    </row>
    <row r="8" ht="3" customHeight="1"/>
    <row r="9" spans="9:14" ht="13.5" customHeight="1">
      <c r="I9" s="53" t="s">
        <v>2</v>
      </c>
      <c r="J9" s="22"/>
      <c r="K9" s="22"/>
      <c r="L9" s="22"/>
      <c r="M9" s="22"/>
      <c r="N9" s="22"/>
    </row>
    <row r="10" ht="6.75" customHeight="1" thickBot="1"/>
    <row r="11" spans="2:17" ht="22.5" customHeight="1" thickBot="1" thickTop="1">
      <c r="B11" s="1" t="s">
        <v>3</v>
      </c>
      <c r="C11" s="1" t="s">
        <v>4</v>
      </c>
      <c r="D11" s="54" t="s">
        <v>5</v>
      </c>
      <c r="E11" s="44"/>
      <c r="F11" s="44"/>
      <c r="G11" s="44"/>
      <c r="H11" s="43" t="s">
        <v>6</v>
      </c>
      <c r="I11" s="44"/>
      <c r="J11" s="44"/>
      <c r="K11" s="3" t="s">
        <v>7</v>
      </c>
      <c r="L11" s="3" t="s">
        <v>8</v>
      </c>
      <c r="M11" s="45" t="s">
        <v>253</v>
      </c>
      <c r="N11" s="46"/>
      <c r="O11" s="46"/>
      <c r="P11" s="13" t="s">
        <v>254</v>
      </c>
      <c r="Q11" s="2"/>
    </row>
    <row r="12" spans="2:16" ht="13.5" thickTop="1">
      <c r="B12" s="38" t="s">
        <v>9</v>
      </c>
      <c r="C12" s="22"/>
      <c r="D12" s="22"/>
      <c r="E12" s="22"/>
      <c r="F12" s="22"/>
      <c r="G12" s="22"/>
      <c r="H12" s="39">
        <v>920914.68</v>
      </c>
      <c r="I12" s="22"/>
      <c r="J12" s="22"/>
      <c r="K12" s="4">
        <v>587586.44</v>
      </c>
      <c r="L12" s="4">
        <v>333328.24</v>
      </c>
      <c r="M12" s="40">
        <f>M13+M114</f>
        <v>1298596.6799999997</v>
      </c>
      <c r="N12" s="25"/>
      <c r="O12" s="25"/>
      <c r="P12" s="4">
        <v>0</v>
      </c>
    </row>
    <row r="13" spans="2:16" ht="12.75">
      <c r="B13" s="38" t="s">
        <v>10</v>
      </c>
      <c r="C13" s="22"/>
      <c r="D13" s="22"/>
      <c r="E13" s="22"/>
      <c r="F13" s="22"/>
      <c r="G13" s="22"/>
      <c r="H13" s="39">
        <v>912705.78</v>
      </c>
      <c r="I13" s="22"/>
      <c r="J13" s="22"/>
      <c r="K13" s="4">
        <v>581846.01</v>
      </c>
      <c r="L13" s="4">
        <v>330859.77</v>
      </c>
      <c r="M13" s="40">
        <f>M14</f>
        <v>1289785.9899999998</v>
      </c>
      <c r="N13" s="25"/>
      <c r="O13" s="25"/>
      <c r="P13" s="4">
        <v>0</v>
      </c>
    </row>
    <row r="14" spans="2:16" ht="12.75">
      <c r="B14" s="47" t="s">
        <v>11</v>
      </c>
      <c r="C14" s="22"/>
      <c r="D14" s="22"/>
      <c r="E14" s="22"/>
      <c r="F14" s="22"/>
      <c r="G14" s="22"/>
      <c r="H14" s="48">
        <v>912705.78</v>
      </c>
      <c r="I14" s="22"/>
      <c r="J14" s="22"/>
      <c r="K14" s="5">
        <v>581846.01</v>
      </c>
      <c r="L14" s="5">
        <v>330859.77</v>
      </c>
      <c r="M14" s="49">
        <f>M15</f>
        <v>1289785.9899999998</v>
      </c>
      <c r="N14" s="25"/>
      <c r="O14" s="25"/>
      <c r="P14" s="5">
        <v>0</v>
      </c>
    </row>
    <row r="15" spans="2:16" ht="12.75">
      <c r="B15" s="32" t="s">
        <v>12</v>
      </c>
      <c r="C15" s="22"/>
      <c r="D15" s="22"/>
      <c r="E15" s="22"/>
      <c r="F15" s="22"/>
      <c r="G15" s="22"/>
      <c r="H15" s="33">
        <v>912705.78</v>
      </c>
      <c r="I15" s="22"/>
      <c r="J15" s="22"/>
      <c r="K15" s="6">
        <v>581846.01</v>
      </c>
      <c r="L15" s="6">
        <v>330859.77</v>
      </c>
      <c r="M15" s="34">
        <f>M16</f>
        <v>1289785.9899999998</v>
      </c>
      <c r="N15" s="25"/>
      <c r="O15" s="25"/>
      <c r="P15" s="6">
        <v>0</v>
      </c>
    </row>
    <row r="16" spans="2:16" ht="12.75">
      <c r="B16" s="35" t="s">
        <v>13</v>
      </c>
      <c r="C16" s="22"/>
      <c r="D16" s="22"/>
      <c r="E16" s="22"/>
      <c r="F16" s="22"/>
      <c r="G16" s="22"/>
      <c r="H16" s="36">
        <v>912705.78</v>
      </c>
      <c r="I16" s="22"/>
      <c r="J16" s="22"/>
      <c r="K16" s="7">
        <v>581846.01</v>
      </c>
      <c r="L16" s="7">
        <v>330859.77</v>
      </c>
      <c r="M16" s="37">
        <f>M17+M45+M94+M97+M108+M111</f>
        <v>1289785.9899999998</v>
      </c>
      <c r="N16" s="25"/>
      <c r="O16" s="25"/>
      <c r="P16" s="7">
        <v>0</v>
      </c>
    </row>
    <row r="17" spans="2:16" ht="12.75">
      <c r="B17" s="29" t="s">
        <v>14</v>
      </c>
      <c r="C17" s="22"/>
      <c r="D17" s="22"/>
      <c r="E17" s="22"/>
      <c r="F17" s="22"/>
      <c r="G17" s="22"/>
      <c r="H17" s="30">
        <v>39062.99</v>
      </c>
      <c r="I17" s="22"/>
      <c r="J17" s="22"/>
      <c r="K17" s="8">
        <v>22805.68</v>
      </c>
      <c r="L17" s="8">
        <v>16257.31</v>
      </c>
      <c r="M17" s="31">
        <f>M18</f>
        <v>39062.99</v>
      </c>
      <c r="N17" s="25"/>
      <c r="O17" s="25"/>
      <c r="P17" s="8">
        <f>P18</f>
        <v>-6.252776074688882E-13</v>
      </c>
    </row>
    <row r="18" spans="2:16" ht="12.75">
      <c r="B18" s="21" t="s">
        <v>15</v>
      </c>
      <c r="C18" s="22"/>
      <c r="D18" s="22"/>
      <c r="E18" s="22"/>
      <c r="F18" s="22"/>
      <c r="G18" s="22"/>
      <c r="H18" s="23">
        <v>39062.99</v>
      </c>
      <c r="I18" s="22"/>
      <c r="J18" s="22"/>
      <c r="K18" s="9">
        <f>SUM(K19:K44)</f>
        <v>27352.879999999997</v>
      </c>
      <c r="L18" s="9">
        <f>SUM(L19:L44)</f>
        <v>11710.109999999997</v>
      </c>
      <c r="M18" s="24">
        <f>SUM(M19:O44)</f>
        <v>39062.99</v>
      </c>
      <c r="N18" s="25"/>
      <c r="O18" s="25"/>
      <c r="P18" s="9">
        <f>SUM(P19:P44)</f>
        <v>-6.252776074688882E-13</v>
      </c>
    </row>
    <row r="19" spans="2:16" ht="12.75">
      <c r="B19" s="10" t="s">
        <v>16</v>
      </c>
      <c r="C19" s="10" t="s">
        <v>17</v>
      </c>
      <c r="D19" s="26" t="s">
        <v>18</v>
      </c>
      <c r="E19" s="22"/>
      <c r="F19" s="22"/>
      <c r="G19" s="22"/>
      <c r="H19" s="27">
        <v>530.89</v>
      </c>
      <c r="I19" s="22"/>
      <c r="J19" s="22"/>
      <c r="K19" s="11">
        <v>371.63</v>
      </c>
      <c r="L19" s="11">
        <f>H19-K19</f>
        <v>159.26</v>
      </c>
      <c r="M19" s="28">
        <v>530.9</v>
      </c>
      <c r="N19" s="25"/>
      <c r="O19" s="25"/>
      <c r="P19" s="11">
        <f>H19-M19</f>
        <v>-0.009999999999990905</v>
      </c>
    </row>
    <row r="20" spans="2:16" ht="12.75">
      <c r="B20" s="10" t="s">
        <v>19</v>
      </c>
      <c r="C20" s="10" t="s">
        <v>20</v>
      </c>
      <c r="D20" s="26" t="s">
        <v>21</v>
      </c>
      <c r="E20" s="22"/>
      <c r="F20" s="22"/>
      <c r="G20" s="22"/>
      <c r="H20" s="27">
        <v>3185.35</v>
      </c>
      <c r="I20" s="22"/>
      <c r="J20" s="22"/>
      <c r="K20" s="11">
        <v>1832.08</v>
      </c>
      <c r="L20" s="11">
        <f aca="true" t="shared" si="0" ref="L20:L44">H20-K20</f>
        <v>1353.27</v>
      </c>
      <c r="M20" s="28">
        <v>2450</v>
      </c>
      <c r="N20" s="25"/>
      <c r="O20" s="25"/>
      <c r="P20" s="11">
        <f>H20-M20</f>
        <v>735.3499999999999</v>
      </c>
    </row>
    <row r="21" spans="2:16" ht="12.75">
      <c r="B21" s="10" t="s">
        <v>22</v>
      </c>
      <c r="C21" s="10" t="s">
        <v>23</v>
      </c>
      <c r="D21" s="26" t="s">
        <v>24</v>
      </c>
      <c r="E21" s="22"/>
      <c r="F21" s="22"/>
      <c r="G21" s="22"/>
      <c r="H21" s="27">
        <v>464.53</v>
      </c>
      <c r="I21" s="22"/>
      <c r="J21" s="22"/>
      <c r="K21" s="11">
        <v>445.19</v>
      </c>
      <c r="L21" s="11">
        <f t="shared" si="0"/>
        <v>19.339999999999975</v>
      </c>
      <c r="M21" s="28">
        <v>464.53</v>
      </c>
      <c r="N21" s="25"/>
      <c r="O21" s="25"/>
      <c r="P21" s="11">
        <f>H21-M21</f>
        <v>0</v>
      </c>
    </row>
    <row r="22" spans="2:16" ht="12.75">
      <c r="B22" s="10" t="s">
        <v>25</v>
      </c>
      <c r="C22" s="10" t="s">
        <v>26</v>
      </c>
      <c r="D22" s="26" t="s">
        <v>27</v>
      </c>
      <c r="E22" s="22"/>
      <c r="F22" s="22"/>
      <c r="G22" s="22"/>
      <c r="H22" s="27">
        <v>929.06</v>
      </c>
      <c r="I22" s="22"/>
      <c r="J22" s="22"/>
      <c r="K22" s="11">
        <v>250.47</v>
      </c>
      <c r="L22" s="11">
        <f t="shared" si="0"/>
        <v>678.5899999999999</v>
      </c>
      <c r="M22" s="28">
        <v>595</v>
      </c>
      <c r="N22" s="25"/>
      <c r="O22" s="25"/>
      <c r="P22" s="11">
        <f>H22-M22</f>
        <v>334.05999999999995</v>
      </c>
    </row>
    <row r="23" spans="2:16" ht="12.75">
      <c r="B23" s="10" t="s">
        <v>28</v>
      </c>
      <c r="C23" s="10" t="s">
        <v>29</v>
      </c>
      <c r="D23" s="26" t="s">
        <v>30</v>
      </c>
      <c r="E23" s="22"/>
      <c r="F23" s="22"/>
      <c r="G23" s="22"/>
      <c r="H23" s="27">
        <v>9590.42</v>
      </c>
      <c r="I23" s="22"/>
      <c r="J23" s="22"/>
      <c r="K23" s="11">
        <v>6816.84</v>
      </c>
      <c r="L23" s="11">
        <f t="shared" si="0"/>
        <v>2773.58</v>
      </c>
      <c r="M23" s="28">
        <v>9190.42</v>
      </c>
      <c r="N23" s="25"/>
      <c r="O23" s="25"/>
      <c r="P23" s="11">
        <f>H23-M23</f>
        <v>400</v>
      </c>
    </row>
    <row r="24" spans="2:16" ht="12.75">
      <c r="B24" s="10" t="s">
        <v>31</v>
      </c>
      <c r="C24" s="10" t="s">
        <v>32</v>
      </c>
      <c r="D24" s="26" t="s">
        <v>33</v>
      </c>
      <c r="E24" s="22"/>
      <c r="F24" s="22"/>
      <c r="G24" s="22"/>
      <c r="H24" s="27">
        <v>0</v>
      </c>
      <c r="I24" s="22"/>
      <c r="J24" s="22"/>
      <c r="K24" s="11">
        <v>0</v>
      </c>
      <c r="L24" s="11">
        <f t="shared" si="0"/>
        <v>0</v>
      </c>
      <c r="M24" s="28">
        <v>0</v>
      </c>
      <c r="N24" s="25"/>
      <c r="O24" s="25"/>
      <c r="P24" s="11">
        <f aca="true" t="shared" si="1" ref="P24:P44">H24-M24</f>
        <v>0</v>
      </c>
    </row>
    <row r="25" spans="2:16" ht="12.75">
      <c r="B25" s="10" t="s">
        <v>34</v>
      </c>
      <c r="C25" s="10" t="s">
        <v>35</v>
      </c>
      <c r="D25" s="26" t="s">
        <v>36</v>
      </c>
      <c r="E25" s="22"/>
      <c r="F25" s="22"/>
      <c r="G25" s="22"/>
      <c r="H25" s="27">
        <v>6370.69</v>
      </c>
      <c r="I25" s="22"/>
      <c r="J25" s="22"/>
      <c r="K25" s="11">
        <v>5197.61</v>
      </c>
      <c r="L25" s="11">
        <f t="shared" si="0"/>
        <v>1173.08</v>
      </c>
      <c r="M25" s="28">
        <v>6370.69</v>
      </c>
      <c r="N25" s="25"/>
      <c r="O25" s="25"/>
      <c r="P25" s="11">
        <f t="shared" si="1"/>
        <v>0</v>
      </c>
    </row>
    <row r="26" spans="2:16" ht="12.75">
      <c r="B26" s="10" t="s">
        <v>37</v>
      </c>
      <c r="C26" s="10" t="s">
        <v>38</v>
      </c>
      <c r="D26" s="26" t="s">
        <v>39</v>
      </c>
      <c r="E26" s="22"/>
      <c r="F26" s="22"/>
      <c r="G26" s="22"/>
      <c r="H26" s="27">
        <v>0</v>
      </c>
      <c r="I26" s="22"/>
      <c r="J26" s="22"/>
      <c r="K26" s="11">
        <v>0</v>
      </c>
      <c r="L26" s="11">
        <f t="shared" si="0"/>
        <v>0</v>
      </c>
      <c r="M26" s="28">
        <v>0</v>
      </c>
      <c r="N26" s="25"/>
      <c r="O26" s="25"/>
      <c r="P26" s="11">
        <f t="shared" si="1"/>
        <v>0</v>
      </c>
    </row>
    <row r="27" spans="2:16" ht="12.75">
      <c r="B27" s="10" t="s">
        <v>40</v>
      </c>
      <c r="C27" s="10" t="s">
        <v>41</v>
      </c>
      <c r="D27" s="26" t="s">
        <v>42</v>
      </c>
      <c r="E27" s="22"/>
      <c r="F27" s="22"/>
      <c r="G27" s="22"/>
      <c r="H27" s="27">
        <v>663.61</v>
      </c>
      <c r="I27" s="22"/>
      <c r="J27" s="22"/>
      <c r="K27" s="11">
        <v>298.17</v>
      </c>
      <c r="L27" s="11">
        <f t="shared" si="0"/>
        <v>365.44</v>
      </c>
      <c r="M27" s="28">
        <v>533.61</v>
      </c>
      <c r="N27" s="25"/>
      <c r="O27" s="25"/>
      <c r="P27" s="11">
        <f t="shared" si="1"/>
        <v>130</v>
      </c>
    </row>
    <row r="28" spans="2:16" ht="12.75">
      <c r="B28" s="10" t="s">
        <v>43</v>
      </c>
      <c r="C28" s="10" t="s">
        <v>44</v>
      </c>
      <c r="D28" s="26" t="s">
        <v>45</v>
      </c>
      <c r="E28" s="22"/>
      <c r="F28" s="22"/>
      <c r="G28" s="22"/>
      <c r="H28" s="27">
        <v>265.45</v>
      </c>
      <c r="I28" s="22"/>
      <c r="J28" s="22"/>
      <c r="K28" s="11">
        <v>0</v>
      </c>
      <c r="L28" s="11">
        <f t="shared" si="0"/>
        <v>265.45</v>
      </c>
      <c r="M28" s="28">
        <v>265.45</v>
      </c>
      <c r="N28" s="25"/>
      <c r="O28" s="25"/>
      <c r="P28" s="11">
        <f t="shared" si="1"/>
        <v>0</v>
      </c>
    </row>
    <row r="29" spans="2:16" ht="12.75">
      <c r="B29" s="10" t="s">
        <v>46</v>
      </c>
      <c r="C29" s="10" t="s">
        <v>47</v>
      </c>
      <c r="D29" s="26" t="s">
        <v>48</v>
      </c>
      <c r="E29" s="22"/>
      <c r="F29" s="22"/>
      <c r="G29" s="22"/>
      <c r="H29" s="27">
        <v>2787.18</v>
      </c>
      <c r="I29" s="22"/>
      <c r="J29" s="22"/>
      <c r="K29" s="11">
        <v>2012.75</v>
      </c>
      <c r="L29" s="11">
        <f t="shared" si="0"/>
        <v>774.4299999999998</v>
      </c>
      <c r="M29" s="28">
        <v>2787.18</v>
      </c>
      <c r="N29" s="25"/>
      <c r="O29" s="25"/>
      <c r="P29" s="11">
        <f t="shared" si="1"/>
        <v>0</v>
      </c>
    </row>
    <row r="30" spans="2:16" ht="12.75">
      <c r="B30" s="10" t="s">
        <v>49</v>
      </c>
      <c r="C30" s="10" t="s">
        <v>50</v>
      </c>
      <c r="D30" s="26" t="s">
        <v>51</v>
      </c>
      <c r="E30" s="22"/>
      <c r="F30" s="22"/>
      <c r="G30" s="22"/>
      <c r="H30" s="27">
        <v>0</v>
      </c>
      <c r="I30" s="22"/>
      <c r="J30" s="22"/>
      <c r="K30" s="11">
        <v>0</v>
      </c>
      <c r="L30" s="11">
        <f t="shared" si="0"/>
        <v>0</v>
      </c>
      <c r="M30" s="28">
        <v>0</v>
      </c>
      <c r="N30" s="25"/>
      <c r="O30" s="25"/>
      <c r="P30" s="11">
        <f t="shared" si="1"/>
        <v>0</v>
      </c>
    </row>
    <row r="31" spans="2:16" ht="12.75">
      <c r="B31" s="10" t="s">
        <v>52</v>
      </c>
      <c r="C31" s="10" t="s">
        <v>53</v>
      </c>
      <c r="D31" s="26" t="s">
        <v>54</v>
      </c>
      <c r="E31" s="22"/>
      <c r="F31" s="22"/>
      <c r="G31" s="22"/>
      <c r="H31" s="27">
        <v>0</v>
      </c>
      <c r="I31" s="22"/>
      <c r="J31" s="22"/>
      <c r="K31" s="11">
        <v>0</v>
      </c>
      <c r="L31" s="11">
        <f t="shared" si="0"/>
        <v>0</v>
      </c>
      <c r="M31" s="28">
        <v>0</v>
      </c>
      <c r="N31" s="25"/>
      <c r="O31" s="25"/>
      <c r="P31" s="11">
        <f t="shared" si="1"/>
        <v>0</v>
      </c>
    </row>
    <row r="32" spans="2:16" ht="12.75">
      <c r="B32" s="10" t="s">
        <v>55</v>
      </c>
      <c r="C32" s="10" t="s">
        <v>56</v>
      </c>
      <c r="D32" s="26" t="s">
        <v>57</v>
      </c>
      <c r="E32" s="22"/>
      <c r="F32" s="22"/>
      <c r="G32" s="22"/>
      <c r="H32" s="27">
        <v>39.82</v>
      </c>
      <c r="I32" s="22"/>
      <c r="J32" s="22"/>
      <c r="K32" s="11">
        <v>0</v>
      </c>
      <c r="L32" s="11">
        <f t="shared" si="0"/>
        <v>39.82</v>
      </c>
      <c r="M32" s="28">
        <v>0</v>
      </c>
      <c r="N32" s="25"/>
      <c r="O32" s="25"/>
      <c r="P32" s="11">
        <f t="shared" si="1"/>
        <v>39.82</v>
      </c>
    </row>
    <row r="33" spans="2:16" ht="12.75">
      <c r="B33" s="10" t="s">
        <v>58</v>
      </c>
      <c r="C33" s="10" t="s">
        <v>59</v>
      </c>
      <c r="D33" s="26" t="s">
        <v>60</v>
      </c>
      <c r="E33" s="22"/>
      <c r="F33" s="22"/>
      <c r="G33" s="22"/>
      <c r="H33" s="27">
        <v>3450.79</v>
      </c>
      <c r="I33" s="22"/>
      <c r="J33" s="22"/>
      <c r="K33" s="11">
        <v>3816.95</v>
      </c>
      <c r="L33" s="11">
        <f t="shared" si="0"/>
        <v>-366.15999999999985</v>
      </c>
      <c r="M33" s="41">
        <v>4806.16</v>
      </c>
      <c r="N33" s="42"/>
      <c r="O33" s="42"/>
      <c r="P33" s="11">
        <f t="shared" si="1"/>
        <v>-1355.37</v>
      </c>
    </row>
    <row r="34" spans="2:18" ht="12.75">
      <c r="B34" s="10" t="s">
        <v>61</v>
      </c>
      <c r="C34" s="10" t="s">
        <v>62</v>
      </c>
      <c r="D34" s="26" t="s">
        <v>63</v>
      </c>
      <c r="E34" s="22"/>
      <c r="F34" s="22"/>
      <c r="G34" s="22"/>
      <c r="H34" s="27">
        <v>1327.23</v>
      </c>
      <c r="I34" s="22"/>
      <c r="J34" s="22"/>
      <c r="K34" s="11">
        <v>2317.38</v>
      </c>
      <c r="L34" s="11">
        <f t="shared" si="0"/>
        <v>-990.1500000000001</v>
      </c>
      <c r="M34" s="41">
        <v>2847.38</v>
      </c>
      <c r="N34" s="42"/>
      <c r="O34" s="42"/>
      <c r="P34" s="11">
        <f t="shared" si="1"/>
        <v>-1520.15</v>
      </c>
      <c r="R34" s="14"/>
    </row>
    <row r="35" spans="2:18" ht="12.75">
      <c r="B35" s="10" t="s">
        <v>64</v>
      </c>
      <c r="C35" s="10" t="s">
        <v>65</v>
      </c>
      <c r="D35" s="26" t="s">
        <v>66</v>
      </c>
      <c r="E35" s="22"/>
      <c r="F35" s="22"/>
      <c r="G35" s="22"/>
      <c r="H35" s="27">
        <v>130</v>
      </c>
      <c r="I35" s="22"/>
      <c r="J35" s="22"/>
      <c r="K35" s="11">
        <v>0</v>
      </c>
      <c r="L35" s="11">
        <f t="shared" si="0"/>
        <v>130</v>
      </c>
      <c r="M35" s="28">
        <v>0</v>
      </c>
      <c r="N35" s="25"/>
      <c r="O35" s="25"/>
      <c r="P35" s="11">
        <f t="shared" si="1"/>
        <v>130</v>
      </c>
      <c r="R35" s="14"/>
    </row>
    <row r="36" spans="2:16" ht="12.75">
      <c r="B36" s="10" t="s">
        <v>67</v>
      </c>
      <c r="C36" s="10" t="s">
        <v>68</v>
      </c>
      <c r="D36" s="26" t="s">
        <v>69</v>
      </c>
      <c r="E36" s="22"/>
      <c r="F36" s="22"/>
      <c r="G36" s="22"/>
      <c r="H36" s="27">
        <v>2057.2</v>
      </c>
      <c r="I36" s="22"/>
      <c r="J36" s="22"/>
      <c r="K36" s="11">
        <v>986.59</v>
      </c>
      <c r="L36" s="11">
        <f t="shared" si="0"/>
        <v>1070.6099999999997</v>
      </c>
      <c r="M36" s="28">
        <v>1380</v>
      </c>
      <c r="N36" s="25"/>
      <c r="O36" s="25"/>
      <c r="P36" s="11">
        <f t="shared" si="1"/>
        <v>677.1999999999998</v>
      </c>
    </row>
    <row r="37" spans="2:16" ht="12.75">
      <c r="B37" s="10" t="s">
        <v>70</v>
      </c>
      <c r="C37" s="10" t="s">
        <v>71</v>
      </c>
      <c r="D37" s="26" t="s">
        <v>72</v>
      </c>
      <c r="E37" s="22"/>
      <c r="F37" s="22"/>
      <c r="G37" s="22"/>
      <c r="H37" s="27">
        <v>2853.54</v>
      </c>
      <c r="I37" s="22"/>
      <c r="J37" s="22"/>
      <c r="K37" s="11">
        <v>1231.2</v>
      </c>
      <c r="L37" s="11">
        <f t="shared" si="0"/>
        <v>1622.34</v>
      </c>
      <c r="M37" s="28">
        <v>2853.54</v>
      </c>
      <c r="N37" s="25"/>
      <c r="O37" s="25"/>
      <c r="P37" s="11">
        <f t="shared" si="1"/>
        <v>0</v>
      </c>
    </row>
    <row r="38" spans="2:16" ht="12.75">
      <c r="B38" s="10" t="s">
        <v>73</v>
      </c>
      <c r="C38" s="10" t="s">
        <v>74</v>
      </c>
      <c r="D38" s="26" t="s">
        <v>75</v>
      </c>
      <c r="E38" s="22"/>
      <c r="F38" s="22"/>
      <c r="G38" s="22"/>
      <c r="H38" s="27">
        <v>159.27</v>
      </c>
      <c r="I38" s="22"/>
      <c r="J38" s="22"/>
      <c r="K38" s="11">
        <v>76.64</v>
      </c>
      <c r="L38" s="11">
        <f t="shared" si="0"/>
        <v>82.63000000000001</v>
      </c>
      <c r="M38" s="28">
        <v>155</v>
      </c>
      <c r="N38" s="25"/>
      <c r="O38" s="25"/>
      <c r="P38" s="11">
        <f t="shared" si="1"/>
        <v>4.27000000000001</v>
      </c>
    </row>
    <row r="39" spans="2:16" ht="12.75">
      <c r="B39" s="10" t="s">
        <v>76</v>
      </c>
      <c r="C39" s="10" t="s">
        <v>77</v>
      </c>
      <c r="D39" s="26" t="s">
        <v>78</v>
      </c>
      <c r="E39" s="22"/>
      <c r="F39" s="22"/>
      <c r="G39" s="22"/>
      <c r="H39" s="27">
        <v>530.89</v>
      </c>
      <c r="I39" s="22"/>
      <c r="J39" s="22"/>
      <c r="K39" s="11">
        <v>123.01</v>
      </c>
      <c r="L39" s="11">
        <f t="shared" si="0"/>
        <v>407.88</v>
      </c>
      <c r="M39" s="28">
        <v>350</v>
      </c>
      <c r="N39" s="25"/>
      <c r="O39" s="25"/>
      <c r="P39" s="11">
        <f t="shared" si="1"/>
        <v>180.89</v>
      </c>
    </row>
    <row r="40" spans="2:16" ht="12.75">
      <c r="B40" s="10" t="s">
        <v>79</v>
      </c>
      <c r="C40" s="10" t="s">
        <v>80</v>
      </c>
      <c r="D40" s="26" t="s">
        <v>81</v>
      </c>
      <c r="E40" s="22"/>
      <c r="F40" s="22"/>
      <c r="G40" s="22"/>
      <c r="H40" s="27">
        <v>199.08</v>
      </c>
      <c r="I40" s="22"/>
      <c r="J40" s="22"/>
      <c r="K40" s="11">
        <v>202.91</v>
      </c>
      <c r="L40" s="11">
        <f t="shared" si="0"/>
        <v>-3.829999999999984</v>
      </c>
      <c r="M40" s="28">
        <v>203</v>
      </c>
      <c r="N40" s="25"/>
      <c r="O40" s="25"/>
      <c r="P40" s="11">
        <f t="shared" si="1"/>
        <v>-3.9199999999999875</v>
      </c>
    </row>
    <row r="41" spans="2:16" ht="12.75">
      <c r="B41" s="10" t="s">
        <v>82</v>
      </c>
      <c r="C41" s="10" t="s">
        <v>83</v>
      </c>
      <c r="D41" s="26" t="s">
        <v>84</v>
      </c>
      <c r="E41" s="22"/>
      <c r="F41" s="22"/>
      <c r="G41" s="22"/>
      <c r="H41" s="27">
        <v>79.63</v>
      </c>
      <c r="I41" s="22"/>
      <c r="J41" s="22"/>
      <c r="K41" s="11">
        <v>0</v>
      </c>
      <c r="L41" s="11">
        <f t="shared" si="0"/>
        <v>79.63</v>
      </c>
      <c r="M41" s="28">
        <v>0</v>
      </c>
      <c r="N41" s="25"/>
      <c r="O41" s="25"/>
      <c r="P41" s="11">
        <f t="shared" si="1"/>
        <v>79.63</v>
      </c>
    </row>
    <row r="42" spans="2:16" ht="12.75">
      <c r="B42" s="10" t="s">
        <v>85</v>
      </c>
      <c r="C42" s="10" t="s">
        <v>86</v>
      </c>
      <c r="D42" s="26" t="s">
        <v>87</v>
      </c>
      <c r="E42" s="22"/>
      <c r="F42" s="22"/>
      <c r="G42" s="22"/>
      <c r="H42" s="27">
        <v>3255.91</v>
      </c>
      <c r="I42" s="22"/>
      <c r="J42" s="22"/>
      <c r="K42" s="11">
        <v>1373.46</v>
      </c>
      <c r="L42" s="11">
        <f t="shared" si="0"/>
        <v>1882.4499999999998</v>
      </c>
      <c r="M42" s="28">
        <v>3210.13</v>
      </c>
      <c r="N42" s="25"/>
      <c r="O42" s="25"/>
      <c r="P42" s="11">
        <f t="shared" si="1"/>
        <v>45.779999999999745</v>
      </c>
    </row>
    <row r="43" spans="2:16" ht="12.75">
      <c r="B43" s="10" t="s">
        <v>88</v>
      </c>
      <c r="C43" s="10" t="s">
        <v>89</v>
      </c>
      <c r="D43" s="26" t="s">
        <v>90</v>
      </c>
      <c r="E43" s="22"/>
      <c r="F43" s="22"/>
      <c r="G43" s="22"/>
      <c r="H43" s="27">
        <v>139.36</v>
      </c>
      <c r="I43" s="22"/>
      <c r="J43" s="22"/>
      <c r="K43" s="11">
        <v>0</v>
      </c>
      <c r="L43" s="11">
        <f t="shared" si="0"/>
        <v>139.36</v>
      </c>
      <c r="M43" s="28">
        <v>0</v>
      </c>
      <c r="N43" s="25"/>
      <c r="O43" s="25"/>
      <c r="P43" s="11">
        <f t="shared" si="1"/>
        <v>139.36</v>
      </c>
    </row>
    <row r="44" spans="2:16" ht="12.75">
      <c r="B44" s="10" t="s">
        <v>91</v>
      </c>
      <c r="C44" s="10" t="s">
        <v>92</v>
      </c>
      <c r="D44" s="26" t="s">
        <v>93</v>
      </c>
      <c r="E44" s="22"/>
      <c r="F44" s="22"/>
      <c r="G44" s="22"/>
      <c r="H44" s="27">
        <v>53.09</v>
      </c>
      <c r="I44" s="22"/>
      <c r="J44" s="22"/>
      <c r="K44" s="11">
        <v>0</v>
      </c>
      <c r="L44" s="11">
        <f t="shared" si="0"/>
        <v>53.09</v>
      </c>
      <c r="M44" s="28">
        <v>70</v>
      </c>
      <c r="N44" s="25"/>
      <c r="O44" s="25"/>
      <c r="P44" s="11">
        <f t="shared" si="1"/>
        <v>-16.909999999999997</v>
      </c>
    </row>
    <row r="45" spans="2:16" ht="12.75">
      <c r="B45" s="29" t="s">
        <v>94</v>
      </c>
      <c r="C45" s="22"/>
      <c r="D45" s="22"/>
      <c r="E45" s="22"/>
      <c r="F45" s="22"/>
      <c r="G45" s="22"/>
      <c r="H45" s="30">
        <v>865413.98</v>
      </c>
      <c r="I45" s="22"/>
      <c r="J45" s="22"/>
      <c r="K45" s="8">
        <v>524539.89</v>
      </c>
      <c r="L45" s="8">
        <f>L46+L54+L66+L88+L92</f>
        <v>340874.09</v>
      </c>
      <c r="M45" s="31">
        <f>M46+M54+M66+M88+M92</f>
        <v>1195471.9999999998</v>
      </c>
      <c r="N45" s="25"/>
      <c r="O45" s="25"/>
      <c r="P45" s="8">
        <f>P46+P54+P66+P88+P92</f>
        <v>-330058.01999999996</v>
      </c>
    </row>
    <row r="46" spans="2:16" ht="12.75">
      <c r="B46" s="21" t="s">
        <v>95</v>
      </c>
      <c r="C46" s="22"/>
      <c r="D46" s="22"/>
      <c r="E46" s="22"/>
      <c r="F46" s="22"/>
      <c r="G46" s="22"/>
      <c r="H46" s="23">
        <v>530.89</v>
      </c>
      <c r="I46" s="22"/>
      <c r="J46" s="22"/>
      <c r="K46" s="9">
        <v>0</v>
      </c>
      <c r="L46" s="9">
        <v>530.89</v>
      </c>
      <c r="M46" s="24">
        <f>SUM(M47:O53)</f>
        <v>741.77</v>
      </c>
      <c r="N46" s="25"/>
      <c r="O46" s="25"/>
      <c r="P46" s="9">
        <f>H46-M46</f>
        <v>-210.88</v>
      </c>
    </row>
    <row r="47" spans="2:16" ht="12.75">
      <c r="B47" s="10" t="s">
        <v>31</v>
      </c>
      <c r="C47" s="10" t="s">
        <v>96</v>
      </c>
      <c r="D47" s="26" t="s">
        <v>33</v>
      </c>
      <c r="E47" s="22"/>
      <c r="F47" s="22"/>
      <c r="G47" s="22"/>
      <c r="H47" s="27">
        <v>0</v>
      </c>
      <c r="I47" s="22"/>
      <c r="J47" s="22"/>
      <c r="K47" s="11">
        <v>0</v>
      </c>
      <c r="L47" s="11">
        <v>0</v>
      </c>
      <c r="M47" s="28">
        <v>0</v>
      </c>
      <c r="N47" s="25"/>
      <c r="O47" s="25"/>
      <c r="P47" s="11">
        <f>H47-M47</f>
        <v>0</v>
      </c>
    </row>
    <row r="48" spans="2:18" ht="12.75">
      <c r="B48" s="10" t="s">
        <v>40</v>
      </c>
      <c r="C48" s="10" t="s">
        <v>97</v>
      </c>
      <c r="D48" s="26" t="s">
        <v>98</v>
      </c>
      <c r="E48" s="22"/>
      <c r="F48" s="22"/>
      <c r="G48" s="22"/>
      <c r="H48" s="27">
        <v>530.89</v>
      </c>
      <c r="I48" s="22"/>
      <c r="J48" s="22"/>
      <c r="K48" s="11">
        <v>0</v>
      </c>
      <c r="L48" s="11">
        <v>530.89</v>
      </c>
      <c r="M48" s="28">
        <v>255.85</v>
      </c>
      <c r="N48" s="25"/>
      <c r="O48" s="25"/>
      <c r="P48" s="11">
        <f aca="true" t="shared" si="2" ref="P48:P53">H48-M48</f>
        <v>275.03999999999996</v>
      </c>
      <c r="R48" s="14"/>
    </row>
    <row r="49" spans="2:16" ht="12.75">
      <c r="B49" s="10" t="s">
        <v>40</v>
      </c>
      <c r="C49" s="10" t="s">
        <v>99</v>
      </c>
      <c r="D49" s="26" t="s">
        <v>98</v>
      </c>
      <c r="E49" s="22"/>
      <c r="F49" s="22"/>
      <c r="G49" s="22"/>
      <c r="H49" s="27">
        <v>0</v>
      </c>
      <c r="I49" s="22"/>
      <c r="J49" s="22"/>
      <c r="K49" s="11">
        <v>0</v>
      </c>
      <c r="L49" s="11">
        <v>0</v>
      </c>
      <c r="M49" s="28">
        <v>0</v>
      </c>
      <c r="N49" s="25"/>
      <c r="O49" s="25"/>
      <c r="P49" s="11">
        <f t="shared" si="2"/>
        <v>0</v>
      </c>
    </row>
    <row r="50" spans="2:16" ht="12.75">
      <c r="B50" s="10" t="s">
        <v>70</v>
      </c>
      <c r="C50" s="10" t="s">
        <v>100</v>
      </c>
      <c r="D50" s="26" t="s">
        <v>72</v>
      </c>
      <c r="E50" s="22"/>
      <c r="F50" s="22"/>
      <c r="G50" s="22"/>
      <c r="H50" s="27">
        <v>0</v>
      </c>
      <c r="I50" s="22"/>
      <c r="J50" s="22"/>
      <c r="K50" s="11">
        <v>0</v>
      </c>
      <c r="L50" s="11">
        <v>0</v>
      </c>
      <c r="M50" s="28">
        <v>0</v>
      </c>
      <c r="N50" s="25"/>
      <c r="O50" s="25"/>
      <c r="P50" s="11">
        <f t="shared" si="2"/>
        <v>0</v>
      </c>
    </row>
    <row r="51" spans="2:18" ht="12.75">
      <c r="B51" s="10" t="s">
        <v>85</v>
      </c>
      <c r="C51" s="10" t="s">
        <v>101</v>
      </c>
      <c r="D51" s="26" t="s">
        <v>102</v>
      </c>
      <c r="E51" s="22"/>
      <c r="F51" s="22"/>
      <c r="G51" s="22"/>
      <c r="H51" s="27">
        <v>0</v>
      </c>
      <c r="I51" s="22"/>
      <c r="J51" s="22"/>
      <c r="K51" s="11">
        <v>0</v>
      </c>
      <c r="L51" s="11">
        <v>0</v>
      </c>
      <c r="M51" s="28">
        <v>485.92</v>
      </c>
      <c r="N51" s="25"/>
      <c r="O51" s="25"/>
      <c r="P51" s="11">
        <f t="shared" si="2"/>
        <v>-485.92</v>
      </c>
      <c r="R51" s="14"/>
    </row>
    <row r="52" spans="2:16" ht="12.75">
      <c r="B52" s="10" t="s">
        <v>103</v>
      </c>
      <c r="C52" s="10" t="s">
        <v>104</v>
      </c>
      <c r="D52" s="26" t="s">
        <v>105</v>
      </c>
      <c r="E52" s="22"/>
      <c r="F52" s="22"/>
      <c r="G52" s="22"/>
      <c r="H52" s="27">
        <v>0</v>
      </c>
      <c r="I52" s="22"/>
      <c r="J52" s="22"/>
      <c r="K52" s="11">
        <v>0</v>
      </c>
      <c r="L52" s="11">
        <v>0</v>
      </c>
      <c r="M52" s="28">
        <v>0</v>
      </c>
      <c r="N52" s="25"/>
      <c r="O52" s="25"/>
      <c r="P52" s="11">
        <f t="shared" si="2"/>
        <v>0</v>
      </c>
    </row>
    <row r="53" spans="2:16" ht="12.75">
      <c r="B53" s="10" t="s">
        <v>106</v>
      </c>
      <c r="C53" s="10" t="s">
        <v>107</v>
      </c>
      <c r="D53" s="26" t="s">
        <v>108</v>
      </c>
      <c r="E53" s="22"/>
      <c r="F53" s="22"/>
      <c r="G53" s="22"/>
      <c r="H53" s="27">
        <v>0</v>
      </c>
      <c r="I53" s="22"/>
      <c r="J53" s="22"/>
      <c r="K53" s="11">
        <v>0</v>
      </c>
      <c r="L53" s="11">
        <v>0</v>
      </c>
      <c r="M53" s="28">
        <v>0</v>
      </c>
      <c r="N53" s="25"/>
      <c r="O53" s="25"/>
      <c r="P53" s="11">
        <f t="shared" si="2"/>
        <v>0</v>
      </c>
    </row>
    <row r="54" spans="2:16" ht="12.75">
      <c r="B54" s="21" t="s">
        <v>109</v>
      </c>
      <c r="C54" s="22"/>
      <c r="D54" s="22"/>
      <c r="E54" s="22"/>
      <c r="F54" s="22"/>
      <c r="G54" s="22"/>
      <c r="H54" s="23">
        <v>15150.4</v>
      </c>
      <c r="I54" s="22"/>
      <c r="J54" s="22"/>
      <c r="K54" s="9">
        <v>3066.86</v>
      </c>
      <c r="L54" s="9">
        <v>12083.54</v>
      </c>
      <c r="M54" s="24">
        <f>SUM(M55:O65)</f>
        <v>4890</v>
      </c>
      <c r="N54" s="25"/>
      <c r="O54" s="25"/>
      <c r="P54" s="9">
        <f>SUM(P55:P65)</f>
        <v>10260.4</v>
      </c>
    </row>
    <row r="55" spans="2:16" ht="12.75">
      <c r="B55" s="10" t="s">
        <v>110</v>
      </c>
      <c r="C55" s="10" t="s">
        <v>111</v>
      </c>
      <c r="D55" s="26" t="s">
        <v>112</v>
      </c>
      <c r="E55" s="22"/>
      <c r="F55" s="22"/>
      <c r="G55" s="22"/>
      <c r="H55" s="27">
        <v>0</v>
      </c>
      <c r="I55" s="22"/>
      <c r="J55" s="22"/>
      <c r="K55" s="11">
        <v>0</v>
      </c>
      <c r="L55" s="11">
        <v>0</v>
      </c>
      <c r="M55" s="28">
        <v>0</v>
      </c>
      <c r="N55" s="25"/>
      <c r="O55" s="25"/>
      <c r="P55" s="11">
        <f>H55-M55</f>
        <v>0</v>
      </c>
    </row>
    <row r="56" spans="2:16" ht="12.75">
      <c r="B56" s="10" t="s">
        <v>113</v>
      </c>
      <c r="C56" s="10" t="s">
        <v>114</v>
      </c>
      <c r="D56" s="26" t="s">
        <v>115</v>
      </c>
      <c r="E56" s="22"/>
      <c r="F56" s="22"/>
      <c r="G56" s="22"/>
      <c r="H56" s="27">
        <v>0</v>
      </c>
      <c r="I56" s="22"/>
      <c r="J56" s="22"/>
      <c r="K56" s="11">
        <v>0</v>
      </c>
      <c r="L56" s="11">
        <v>0</v>
      </c>
      <c r="M56" s="28">
        <v>0</v>
      </c>
      <c r="N56" s="25"/>
      <c r="O56" s="25"/>
      <c r="P56" s="11">
        <f aca="true" t="shared" si="3" ref="P56:P65">H56-M56</f>
        <v>0</v>
      </c>
    </row>
    <row r="57" spans="2:16" ht="12.75">
      <c r="B57" s="10" t="s">
        <v>116</v>
      </c>
      <c r="C57" s="10" t="s">
        <v>117</v>
      </c>
      <c r="D57" s="26" t="s">
        <v>118</v>
      </c>
      <c r="E57" s="22"/>
      <c r="F57" s="22"/>
      <c r="G57" s="22"/>
      <c r="H57" s="27">
        <v>0</v>
      </c>
      <c r="I57" s="22"/>
      <c r="J57" s="22"/>
      <c r="K57" s="11">
        <v>0</v>
      </c>
      <c r="L57" s="11">
        <v>0</v>
      </c>
      <c r="M57" s="28">
        <v>0</v>
      </c>
      <c r="N57" s="25"/>
      <c r="O57" s="25"/>
      <c r="P57" s="11">
        <f t="shared" si="3"/>
        <v>0</v>
      </c>
    </row>
    <row r="58" spans="2:16" ht="12.75">
      <c r="B58" s="10" t="s">
        <v>19</v>
      </c>
      <c r="C58" s="10" t="s">
        <v>119</v>
      </c>
      <c r="D58" s="26" t="s">
        <v>120</v>
      </c>
      <c r="E58" s="22"/>
      <c r="F58" s="22"/>
      <c r="G58" s="22"/>
      <c r="H58" s="27">
        <v>20</v>
      </c>
      <c r="I58" s="22"/>
      <c r="J58" s="22"/>
      <c r="K58" s="11">
        <v>0</v>
      </c>
      <c r="L58" s="11">
        <v>20</v>
      </c>
      <c r="M58" s="28">
        <v>0</v>
      </c>
      <c r="N58" s="25"/>
      <c r="O58" s="25"/>
      <c r="P58" s="11">
        <f t="shared" si="3"/>
        <v>20</v>
      </c>
    </row>
    <row r="59" spans="2:16" ht="12.75">
      <c r="B59" s="10" t="s">
        <v>22</v>
      </c>
      <c r="C59" s="10" t="s">
        <v>121</v>
      </c>
      <c r="D59" s="26" t="s">
        <v>122</v>
      </c>
      <c r="E59" s="22"/>
      <c r="F59" s="22"/>
      <c r="G59" s="22"/>
      <c r="H59" s="27">
        <v>0</v>
      </c>
      <c r="I59" s="22"/>
      <c r="J59" s="22"/>
      <c r="K59" s="11">
        <v>0</v>
      </c>
      <c r="L59" s="11">
        <v>0</v>
      </c>
      <c r="M59" s="28">
        <v>0</v>
      </c>
      <c r="N59" s="25"/>
      <c r="O59" s="25"/>
      <c r="P59" s="11">
        <f t="shared" si="3"/>
        <v>0</v>
      </c>
    </row>
    <row r="60" spans="2:16" ht="12.75">
      <c r="B60" s="10" t="s">
        <v>31</v>
      </c>
      <c r="C60" s="10" t="s">
        <v>123</v>
      </c>
      <c r="D60" s="26" t="s">
        <v>33</v>
      </c>
      <c r="E60" s="22"/>
      <c r="F60" s="22"/>
      <c r="G60" s="22"/>
      <c r="H60" s="27">
        <v>10750.55</v>
      </c>
      <c r="I60" s="22"/>
      <c r="J60" s="22"/>
      <c r="K60" s="11">
        <v>0</v>
      </c>
      <c r="L60" s="11">
        <v>10750.55</v>
      </c>
      <c r="M60" s="28">
        <v>510.15</v>
      </c>
      <c r="N60" s="25"/>
      <c r="O60" s="25"/>
      <c r="P60" s="11">
        <f t="shared" si="3"/>
        <v>10240.4</v>
      </c>
    </row>
    <row r="61" spans="2:16" ht="12.75">
      <c r="B61" s="10" t="s">
        <v>40</v>
      </c>
      <c r="C61" s="10" t="s">
        <v>124</v>
      </c>
      <c r="D61" s="26" t="s">
        <v>98</v>
      </c>
      <c r="E61" s="22"/>
      <c r="F61" s="22"/>
      <c r="G61" s="22"/>
      <c r="H61" s="27">
        <v>862.7</v>
      </c>
      <c r="I61" s="22"/>
      <c r="J61" s="22"/>
      <c r="K61" s="11">
        <v>41.08</v>
      </c>
      <c r="L61" s="11">
        <v>821.62</v>
      </c>
      <c r="M61" s="28">
        <v>862.7</v>
      </c>
      <c r="N61" s="25"/>
      <c r="O61" s="25"/>
      <c r="P61" s="11">
        <f t="shared" si="3"/>
        <v>0</v>
      </c>
    </row>
    <row r="62" spans="2:16" ht="12.75">
      <c r="B62" s="10" t="s">
        <v>43</v>
      </c>
      <c r="C62" s="10" t="s">
        <v>125</v>
      </c>
      <c r="D62" s="26" t="s">
        <v>45</v>
      </c>
      <c r="E62" s="22"/>
      <c r="F62" s="22"/>
      <c r="G62" s="22"/>
      <c r="H62" s="27">
        <v>0</v>
      </c>
      <c r="I62" s="22"/>
      <c r="J62" s="22"/>
      <c r="K62" s="11">
        <v>0</v>
      </c>
      <c r="L62" s="11">
        <v>0</v>
      </c>
      <c r="M62" s="28">
        <v>0</v>
      </c>
      <c r="N62" s="25"/>
      <c r="O62" s="25"/>
      <c r="P62" s="11">
        <f t="shared" si="3"/>
        <v>0</v>
      </c>
    </row>
    <row r="63" spans="2:16" ht="12.75">
      <c r="B63" s="10" t="s">
        <v>70</v>
      </c>
      <c r="C63" s="10" t="s">
        <v>126</v>
      </c>
      <c r="D63" s="26" t="s">
        <v>72</v>
      </c>
      <c r="E63" s="22"/>
      <c r="F63" s="22"/>
      <c r="G63" s="22"/>
      <c r="H63" s="27">
        <v>3517.15</v>
      </c>
      <c r="I63" s="22"/>
      <c r="J63" s="22"/>
      <c r="K63" s="11">
        <v>3025.78</v>
      </c>
      <c r="L63" s="11">
        <v>491.37</v>
      </c>
      <c r="M63" s="28">
        <v>3517.15</v>
      </c>
      <c r="N63" s="25"/>
      <c r="O63" s="25"/>
      <c r="P63" s="11">
        <f t="shared" si="3"/>
        <v>0</v>
      </c>
    </row>
    <row r="64" spans="2:16" ht="12.75">
      <c r="B64" s="10" t="s">
        <v>127</v>
      </c>
      <c r="C64" s="10" t="s">
        <v>128</v>
      </c>
      <c r="D64" s="26" t="s">
        <v>129</v>
      </c>
      <c r="E64" s="22"/>
      <c r="F64" s="22"/>
      <c r="G64" s="22"/>
      <c r="H64" s="27">
        <v>0</v>
      </c>
      <c r="I64" s="22"/>
      <c r="J64" s="22"/>
      <c r="K64" s="11">
        <v>0</v>
      </c>
      <c r="L64" s="11">
        <v>0</v>
      </c>
      <c r="M64" s="28">
        <v>0</v>
      </c>
      <c r="N64" s="25"/>
      <c r="O64" s="25"/>
      <c r="P64" s="11">
        <f t="shared" si="3"/>
        <v>0</v>
      </c>
    </row>
    <row r="65" spans="2:16" ht="12.75">
      <c r="B65" s="10" t="s">
        <v>103</v>
      </c>
      <c r="C65" s="10" t="s">
        <v>130</v>
      </c>
      <c r="D65" s="26" t="s">
        <v>105</v>
      </c>
      <c r="E65" s="22"/>
      <c r="F65" s="22"/>
      <c r="G65" s="22"/>
      <c r="H65" s="27">
        <v>0</v>
      </c>
      <c r="I65" s="22"/>
      <c r="J65" s="22"/>
      <c r="K65" s="11">
        <v>0</v>
      </c>
      <c r="L65" s="11">
        <v>0</v>
      </c>
      <c r="M65" s="28">
        <v>0</v>
      </c>
      <c r="N65" s="25"/>
      <c r="O65" s="25"/>
      <c r="P65" s="11">
        <f t="shared" si="3"/>
        <v>0</v>
      </c>
    </row>
    <row r="66" spans="2:16" ht="12.75">
      <c r="B66" s="21" t="s">
        <v>131</v>
      </c>
      <c r="C66" s="22"/>
      <c r="D66" s="22"/>
      <c r="E66" s="22"/>
      <c r="F66" s="22"/>
      <c r="G66" s="22"/>
      <c r="H66" s="23">
        <v>847741.85</v>
      </c>
      <c r="I66" s="22"/>
      <c r="J66" s="22"/>
      <c r="K66" s="9">
        <v>521473.03</v>
      </c>
      <c r="L66" s="9">
        <v>326268.82</v>
      </c>
      <c r="M66" s="24">
        <f>SUM(M67:O87)</f>
        <v>1189103.8299999998</v>
      </c>
      <c r="N66" s="25"/>
      <c r="O66" s="25"/>
      <c r="P66" s="9">
        <f>SUM(P67:P87)</f>
        <v>-341361.98</v>
      </c>
    </row>
    <row r="67" spans="2:18" ht="12.75">
      <c r="B67" s="10" t="s">
        <v>110</v>
      </c>
      <c r="C67" s="10" t="s">
        <v>132</v>
      </c>
      <c r="D67" s="26" t="s">
        <v>133</v>
      </c>
      <c r="E67" s="22"/>
      <c r="F67" s="22"/>
      <c r="G67" s="22"/>
      <c r="H67" s="27">
        <v>552007.43</v>
      </c>
      <c r="I67" s="22"/>
      <c r="J67" s="22"/>
      <c r="K67" s="11">
        <v>402776.65</v>
      </c>
      <c r="L67" s="11">
        <v>149230.78</v>
      </c>
      <c r="M67" s="28">
        <v>909439.77</v>
      </c>
      <c r="N67" s="25"/>
      <c r="O67" s="25"/>
      <c r="P67" s="11">
        <f>H67-M67</f>
        <v>-357432.33999999997</v>
      </c>
      <c r="R67" s="14"/>
    </row>
    <row r="68" spans="2:18" ht="12.75">
      <c r="B68" s="10" t="s">
        <v>16</v>
      </c>
      <c r="C68" s="10" t="s">
        <v>134</v>
      </c>
      <c r="D68" s="26" t="s">
        <v>18</v>
      </c>
      <c r="E68" s="22"/>
      <c r="F68" s="22"/>
      <c r="G68" s="22"/>
      <c r="H68" s="27">
        <v>25880.95</v>
      </c>
      <c r="I68" s="22"/>
      <c r="J68" s="22"/>
      <c r="K68" s="11">
        <v>19975.99</v>
      </c>
      <c r="L68" s="11">
        <v>5904.96</v>
      </c>
      <c r="M68" s="28">
        <v>49014.35</v>
      </c>
      <c r="N68" s="25"/>
      <c r="O68" s="25"/>
      <c r="P68" s="11">
        <f aca="true" t="shared" si="4" ref="P68:P87">H68-M68</f>
        <v>-23133.399999999998</v>
      </c>
      <c r="R68" s="14"/>
    </row>
    <row r="69" spans="2:18" ht="12.75">
      <c r="B69" s="10" t="s">
        <v>16</v>
      </c>
      <c r="C69" s="10" t="s">
        <v>135</v>
      </c>
      <c r="D69" s="26" t="s">
        <v>18</v>
      </c>
      <c r="E69" s="22"/>
      <c r="F69" s="22"/>
      <c r="G69" s="22"/>
      <c r="H69" s="27">
        <v>10657.64</v>
      </c>
      <c r="I69" s="22"/>
      <c r="J69" s="22"/>
      <c r="K69" s="11">
        <v>185.81</v>
      </c>
      <c r="L69" s="11">
        <v>10471.83</v>
      </c>
      <c r="M69" s="28">
        <v>185.81</v>
      </c>
      <c r="N69" s="25"/>
      <c r="O69" s="25"/>
      <c r="P69" s="11">
        <f t="shared" si="4"/>
        <v>10471.83</v>
      </c>
      <c r="R69" s="14"/>
    </row>
    <row r="70" spans="2:18" ht="12.75">
      <c r="B70" s="10" t="s">
        <v>113</v>
      </c>
      <c r="C70" s="10" t="s">
        <v>136</v>
      </c>
      <c r="D70" s="26" t="s">
        <v>137</v>
      </c>
      <c r="E70" s="22"/>
      <c r="F70" s="22"/>
      <c r="G70" s="22"/>
      <c r="H70" s="27">
        <v>212595.39</v>
      </c>
      <c r="I70" s="22"/>
      <c r="J70" s="22"/>
      <c r="K70" s="11">
        <v>66269.3</v>
      </c>
      <c r="L70" s="11">
        <v>146326.09</v>
      </c>
      <c r="M70" s="28">
        <v>149868.55</v>
      </c>
      <c r="N70" s="25"/>
      <c r="O70" s="25"/>
      <c r="P70" s="11">
        <f t="shared" si="4"/>
        <v>62726.840000000026</v>
      </c>
      <c r="R70" s="14"/>
    </row>
    <row r="71" spans="2:18" ht="12.75">
      <c r="B71" s="10" t="s">
        <v>116</v>
      </c>
      <c r="C71" s="10" t="s">
        <v>138</v>
      </c>
      <c r="D71" s="26" t="s">
        <v>139</v>
      </c>
      <c r="E71" s="22"/>
      <c r="F71" s="22"/>
      <c r="G71" s="22"/>
      <c r="H71" s="27">
        <v>0</v>
      </c>
      <c r="I71" s="22"/>
      <c r="J71" s="22"/>
      <c r="K71" s="11">
        <v>15.2</v>
      </c>
      <c r="L71" s="11">
        <v>-15.2</v>
      </c>
      <c r="M71" s="28">
        <v>15.2</v>
      </c>
      <c r="N71" s="25"/>
      <c r="O71" s="25"/>
      <c r="P71" s="11">
        <f t="shared" si="4"/>
        <v>-15.2</v>
      </c>
      <c r="R71" s="14"/>
    </row>
    <row r="72" spans="2:18" ht="12.75">
      <c r="B72" s="10" t="s">
        <v>140</v>
      </c>
      <c r="C72" s="10" t="s">
        <v>141</v>
      </c>
      <c r="D72" s="26" t="s">
        <v>142</v>
      </c>
      <c r="E72" s="22"/>
      <c r="F72" s="22"/>
      <c r="G72" s="22"/>
      <c r="H72" s="27">
        <v>43282.37</v>
      </c>
      <c r="I72" s="22"/>
      <c r="J72" s="22"/>
      <c r="K72" s="11">
        <v>28059.24</v>
      </c>
      <c r="L72" s="11">
        <v>15223.13</v>
      </c>
      <c r="M72" s="28">
        <v>59128.85</v>
      </c>
      <c r="N72" s="25"/>
      <c r="O72" s="25"/>
      <c r="P72" s="11">
        <f t="shared" si="4"/>
        <v>-15846.479999999996</v>
      </c>
      <c r="R72" s="14"/>
    </row>
    <row r="73" spans="2:16" ht="12.75">
      <c r="B73" s="10" t="s">
        <v>31</v>
      </c>
      <c r="C73" s="10" t="s">
        <v>143</v>
      </c>
      <c r="D73" s="26" t="s">
        <v>144</v>
      </c>
      <c r="E73" s="22"/>
      <c r="F73" s="22"/>
      <c r="G73" s="22"/>
      <c r="H73" s="27">
        <v>0</v>
      </c>
      <c r="I73" s="22"/>
      <c r="J73" s="22"/>
      <c r="K73" s="11">
        <v>0</v>
      </c>
      <c r="L73" s="11">
        <v>0</v>
      </c>
      <c r="M73" s="28">
        <v>0</v>
      </c>
      <c r="N73" s="25"/>
      <c r="O73" s="25"/>
      <c r="P73" s="11">
        <f t="shared" si="4"/>
        <v>0</v>
      </c>
    </row>
    <row r="74" spans="2:16" ht="12.75">
      <c r="B74" s="10" t="s">
        <v>40</v>
      </c>
      <c r="C74" s="10" t="s">
        <v>145</v>
      </c>
      <c r="D74" s="26" t="s">
        <v>42</v>
      </c>
      <c r="E74" s="22"/>
      <c r="F74" s="22"/>
      <c r="G74" s="22"/>
      <c r="H74" s="27">
        <v>0</v>
      </c>
      <c r="I74" s="22"/>
      <c r="J74" s="22"/>
      <c r="K74" s="11">
        <v>0</v>
      </c>
      <c r="L74" s="11">
        <v>0</v>
      </c>
      <c r="M74" s="28">
        <v>0</v>
      </c>
      <c r="N74" s="25"/>
      <c r="O74" s="25"/>
      <c r="P74" s="11">
        <f t="shared" si="4"/>
        <v>0</v>
      </c>
    </row>
    <row r="75" spans="2:16" ht="12.75">
      <c r="B75" s="10" t="s">
        <v>61</v>
      </c>
      <c r="C75" s="10" t="s">
        <v>146</v>
      </c>
      <c r="D75" s="26" t="s">
        <v>63</v>
      </c>
      <c r="E75" s="22"/>
      <c r="F75" s="22"/>
      <c r="G75" s="22"/>
      <c r="H75" s="27">
        <v>0</v>
      </c>
      <c r="I75" s="22"/>
      <c r="J75" s="22"/>
      <c r="K75" s="11">
        <v>0</v>
      </c>
      <c r="L75" s="11">
        <v>0</v>
      </c>
      <c r="M75" s="28">
        <v>0</v>
      </c>
      <c r="N75" s="25"/>
      <c r="O75" s="25"/>
      <c r="P75" s="11">
        <f t="shared" si="4"/>
        <v>0</v>
      </c>
    </row>
    <row r="76" spans="2:16" ht="12.75">
      <c r="B76" s="10" t="s">
        <v>64</v>
      </c>
      <c r="C76" s="10" t="s">
        <v>147</v>
      </c>
      <c r="D76" s="26" t="s">
        <v>66</v>
      </c>
      <c r="E76" s="22"/>
      <c r="F76" s="22"/>
      <c r="G76" s="22"/>
      <c r="H76" s="27">
        <v>0</v>
      </c>
      <c r="I76" s="22"/>
      <c r="J76" s="22"/>
      <c r="K76" s="11">
        <v>0</v>
      </c>
      <c r="L76" s="11">
        <v>0</v>
      </c>
      <c r="M76" s="28">
        <v>0</v>
      </c>
      <c r="N76" s="25"/>
      <c r="O76" s="25"/>
      <c r="P76" s="11">
        <f t="shared" si="4"/>
        <v>0</v>
      </c>
    </row>
    <row r="77" spans="2:18" ht="12.75">
      <c r="B77" s="10" t="s">
        <v>70</v>
      </c>
      <c r="C77" s="10" t="s">
        <v>148</v>
      </c>
      <c r="D77" s="26" t="s">
        <v>72</v>
      </c>
      <c r="E77" s="22"/>
      <c r="F77" s="22"/>
      <c r="G77" s="22"/>
      <c r="H77" s="27">
        <v>0</v>
      </c>
      <c r="I77" s="22"/>
      <c r="J77" s="22"/>
      <c r="K77" s="11">
        <v>1087.5</v>
      </c>
      <c r="L77" s="11">
        <v>-1087.5</v>
      </c>
      <c r="M77" s="28">
        <v>1087.5</v>
      </c>
      <c r="N77" s="25"/>
      <c r="O77" s="25"/>
      <c r="P77" s="11">
        <f t="shared" si="4"/>
        <v>-1087.5</v>
      </c>
      <c r="R77" s="14"/>
    </row>
    <row r="78" spans="2:16" ht="12.75">
      <c r="B78" s="10" t="s">
        <v>127</v>
      </c>
      <c r="C78" s="10" t="s">
        <v>149</v>
      </c>
      <c r="D78" s="26" t="s">
        <v>150</v>
      </c>
      <c r="E78" s="22"/>
      <c r="F78" s="22"/>
      <c r="G78" s="22"/>
      <c r="H78" s="27">
        <v>0</v>
      </c>
      <c r="I78" s="22"/>
      <c r="J78" s="22"/>
      <c r="K78" s="11">
        <v>0</v>
      </c>
      <c r="L78" s="11">
        <v>0</v>
      </c>
      <c r="M78" s="28">
        <v>0</v>
      </c>
      <c r="N78" s="25"/>
      <c r="O78" s="25"/>
      <c r="P78" s="11">
        <f t="shared" si="4"/>
        <v>0</v>
      </c>
    </row>
    <row r="79" spans="2:16" ht="12.75">
      <c r="B79" s="10" t="s">
        <v>82</v>
      </c>
      <c r="C79" s="10" t="s">
        <v>151</v>
      </c>
      <c r="D79" s="26" t="s">
        <v>84</v>
      </c>
      <c r="E79" s="22"/>
      <c r="F79" s="22"/>
      <c r="G79" s="22"/>
      <c r="H79" s="27">
        <v>0</v>
      </c>
      <c r="I79" s="22"/>
      <c r="J79" s="22"/>
      <c r="K79" s="11">
        <v>1648.85</v>
      </c>
      <c r="L79" s="11">
        <v>-1648.85</v>
      </c>
      <c r="M79" s="28">
        <v>3328.85</v>
      </c>
      <c r="N79" s="25"/>
      <c r="O79" s="25"/>
      <c r="P79" s="11">
        <f t="shared" si="4"/>
        <v>-3328.85</v>
      </c>
    </row>
    <row r="80" spans="2:16" ht="12.75">
      <c r="B80" s="10" t="s">
        <v>152</v>
      </c>
      <c r="C80" s="10" t="s">
        <v>153</v>
      </c>
      <c r="D80" s="26" t="s">
        <v>154</v>
      </c>
      <c r="E80" s="22"/>
      <c r="F80" s="22"/>
      <c r="G80" s="22"/>
      <c r="H80" s="27">
        <v>0</v>
      </c>
      <c r="I80" s="22"/>
      <c r="J80" s="22"/>
      <c r="K80" s="11">
        <v>348.4</v>
      </c>
      <c r="L80" s="11">
        <v>-348.4</v>
      </c>
      <c r="M80" s="28">
        <v>348.4</v>
      </c>
      <c r="N80" s="25"/>
      <c r="O80" s="25"/>
      <c r="P80" s="11">
        <f t="shared" si="4"/>
        <v>-348.4</v>
      </c>
    </row>
    <row r="81" spans="2:16" ht="12.75">
      <c r="B81" s="10" t="s">
        <v>91</v>
      </c>
      <c r="C81" s="10" t="s">
        <v>155</v>
      </c>
      <c r="D81" s="26" t="s">
        <v>93</v>
      </c>
      <c r="E81" s="22"/>
      <c r="F81" s="22"/>
      <c r="G81" s="22"/>
      <c r="H81" s="27">
        <v>0</v>
      </c>
      <c r="I81" s="22"/>
      <c r="J81" s="22"/>
      <c r="K81" s="11">
        <v>355.33</v>
      </c>
      <c r="L81" s="11">
        <v>-355.33</v>
      </c>
      <c r="M81" s="28">
        <v>355.33</v>
      </c>
      <c r="N81" s="25"/>
      <c r="O81" s="25"/>
      <c r="P81" s="11">
        <f t="shared" si="4"/>
        <v>-355.33</v>
      </c>
    </row>
    <row r="82" spans="2:16" ht="12.75">
      <c r="B82" s="10" t="s">
        <v>156</v>
      </c>
      <c r="C82" s="10" t="s">
        <v>157</v>
      </c>
      <c r="D82" s="26" t="s">
        <v>158</v>
      </c>
      <c r="E82" s="22"/>
      <c r="F82" s="22"/>
      <c r="G82" s="22"/>
      <c r="H82" s="27">
        <v>0</v>
      </c>
      <c r="I82" s="22"/>
      <c r="J82" s="22"/>
      <c r="K82" s="11">
        <v>0</v>
      </c>
      <c r="L82" s="11">
        <v>0</v>
      </c>
      <c r="M82" s="28">
        <v>9964.03</v>
      </c>
      <c r="N82" s="25"/>
      <c r="O82" s="25"/>
      <c r="P82" s="11">
        <f t="shared" si="4"/>
        <v>-9964.03</v>
      </c>
    </row>
    <row r="83" spans="2:16" ht="12.75">
      <c r="B83" s="10" t="s">
        <v>159</v>
      </c>
      <c r="C83" s="10" t="s">
        <v>160</v>
      </c>
      <c r="D83" s="26" t="s">
        <v>161</v>
      </c>
      <c r="E83" s="22"/>
      <c r="F83" s="22"/>
      <c r="G83" s="22"/>
      <c r="H83" s="27">
        <v>0</v>
      </c>
      <c r="I83" s="22"/>
      <c r="J83" s="22"/>
      <c r="K83" s="11">
        <v>566.9</v>
      </c>
      <c r="L83" s="11">
        <v>-566.9</v>
      </c>
      <c r="M83" s="28">
        <v>566.9</v>
      </c>
      <c r="N83" s="25"/>
      <c r="O83" s="25"/>
      <c r="P83" s="11">
        <f t="shared" si="4"/>
        <v>-566.9</v>
      </c>
    </row>
    <row r="84" spans="2:16" ht="12.75">
      <c r="B84" s="10" t="s">
        <v>103</v>
      </c>
      <c r="C84" s="10" t="s">
        <v>162</v>
      </c>
      <c r="D84" s="26" t="s">
        <v>105</v>
      </c>
      <c r="E84" s="22"/>
      <c r="F84" s="22"/>
      <c r="G84" s="22"/>
      <c r="H84" s="27">
        <v>0</v>
      </c>
      <c r="I84" s="22"/>
      <c r="J84" s="22"/>
      <c r="K84" s="11">
        <v>0</v>
      </c>
      <c r="L84" s="11">
        <v>0</v>
      </c>
      <c r="M84" s="28">
        <v>0</v>
      </c>
      <c r="N84" s="25"/>
      <c r="O84" s="25"/>
      <c r="P84" s="11">
        <f t="shared" si="4"/>
        <v>0</v>
      </c>
    </row>
    <row r="85" spans="2:16" ht="12.75">
      <c r="B85" s="10" t="s">
        <v>163</v>
      </c>
      <c r="C85" s="10" t="s">
        <v>164</v>
      </c>
      <c r="D85" s="26" t="s">
        <v>165</v>
      </c>
      <c r="E85" s="22"/>
      <c r="F85" s="22"/>
      <c r="G85" s="22"/>
      <c r="H85" s="27">
        <v>0</v>
      </c>
      <c r="I85" s="22"/>
      <c r="J85" s="22"/>
      <c r="K85" s="11">
        <v>0</v>
      </c>
      <c r="L85" s="11">
        <v>0</v>
      </c>
      <c r="M85" s="28">
        <v>0</v>
      </c>
      <c r="N85" s="25"/>
      <c r="O85" s="25"/>
      <c r="P85" s="11">
        <f t="shared" si="4"/>
        <v>0</v>
      </c>
    </row>
    <row r="86" spans="2:16" ht="12.75">
      <c r="B86" s="10" t="s">
        <v>106</v>
      </c>
      <c r="C86" s="10" t="s">
        <v>166</v>
      </c>
      <c r="D86" s="26" t="s">
        <v>108</v>
      </c>
      <c r="E86" s="22"/>
      <c r="F86" s="22"/>
      <c r="G86" s="22"/>
      <c r="H86" s="27">
        <v>3318.07</v>
      </c>
      <c r="I86" s="22"/>
      <c r="J86" s="22"/>
      <c r="K86" s="11">
        <v>0</v>
      </c>
      <c r="L86" s="11">
        <v>3318.07</v>
      </c>
      <c r="M86" s="28">
        <v>5096.88</v>
      </c>
      <c r="N86" s="25"/>
      <c r="O86" s="25"/>
      <c r="P86" s="11">
        <f t="shared" si="4"/>
        <v>-1778.81</v>
      </c>
    </row>
    <row r="87" spans="2:16" ht="12.75">
      <c r="B87" s="10" t="s">
        <v>167</v>
      </c>
      <c r="C87" s="10" t="s">
        <v>168</v>
      </c>
      <c r="D87" s="26" t="s">
        <v>169</v>
      </c>
      <c r="E87" s="22"/>
      <c r="F87" s="22"/>
      <c r="G87" s="22"/>
      <c r="H87" s="27">
        <v>0</v>
      </c>
      <c r="I87" s="22"/>
      <c r="J87" s="22"/>
      <c r="K87" s="11">
        <v>183.86</v>
      </c>
      <c r="L87" s="11">
        <v>-183.86</v>
      </c>
      <c r="M87" s="28">
        <v>703.41</v>
      </c>
      <c r="N87" s="25"/>
      <c r="O87" s="25"/>
      <c r="P87" s="11">
        <f t="shared" si="4"/>
        <v>-703.41</v>
      </c>
    </row>
    <row r="88" spans="2:16" ht="12.75">
      <c r="B88" s="21" t="s">
        <v>170</v>
      </c>
      <c r="C88" s="22"/>
      <c r="D88" s="22"/>
      <c r="E88" s="22"/>
      <c r="F88" s="22"/>
      <c r="G88" s="22"/>
      <c r="H88" s="23">
        <v>1990.84</v>
      </c>
      <c r="I88" s="22"/>
      <c r="J88" s="22"/>
      <c r="K88" s="9">
        <v>0</v>
      </c>
      <c r="L88" s="9">
        <v>1990.84</v>
      </c>
      <c r="M88" s="24">
        <f>M89+M90+M91</f>
        <v>736.4</v>
      </c>
      <c r="N88" s="25"/>
      <c r="O88" s="25"/>
      <c r="P88" s="9">
        <f>SUM(P89:P91)</f>
        <v>1254.44</v>
      </c>
    </row>
    <row r="89" spans="2:18" ht="12.75">
      <c r="B89" s="10" t="s">
        <v>40</v>
      </c>
      <c r="C89" s="10" t="s">
        <v>171</v>
      </c>
      <c r="D89" s="26" t="s">
        <v>98</v>
      </c>
      <c r="E89" s="22"/>
      <c r="F89" s="22"/>
      <c r="G89" s="22"/>
      <c r="H89" s="27">
        <v>0</v>
      </c>
      <c r="I89" s="22"/>
      <c r="J89" s="22"/>
      <c r="K89" s="11">
        <v>0</v>
      </c>
      <c r="L89" s="11">
        <v>0</v>
      </c>
      <c r="M89" s="28">
        <v>364.77</v>
      </c>
      <c r="N89" s="25"/>
      <c r="O89" s="25"/>
      <c r="P89" s="11">
        <f>H89-M89</f>
        <v>-364.77</v>
      </c>
      <c r="R89" s="14"/>
    </row>
    <row r="90" spans="2:16" ht="12.75">
      <c r="B90" s="10" t="s">
        <v>70</v>
      </c>
      <c r="C90" s="10" t="s">
        <v>172</v>
      </c>
      <c r="D90" s="26" t="s">
        <v>72</v>
      </c>
      <c r="E90" s="22"/>
      <c r="F90" s="22"/>
      <c r="G90" s="22"/>
      <c r="H90" s="27">
        <v>0</v>
      </c>
      <c r="I90" s="22"/>
      <c r="J90" s="22"/>
      <c r="K90" s="11">
        <v>0</v>
      </c>
      <c r="L90" s="11">
        <v>0</v>
      </c>
      <c r="M90" s="28">
        <v>0</v>
      </c>
      <c r="N90" s="25"/>
      <c r="O90" s="25"/>
      <c r="P90" s="11">
        <f>H90-M90</f>
        <v>0</v>
      </c>
    </row>
    <row r="91" spans="2:18" ht="12.75">
      <c r="B91" s="10" t="s">
        <v>103</v>
      </c>
      <c r="C91" s="10" t="s">
        <v>173</v>
      </c>
      <c r="D91" s="26" t="s">
        <v>105</v>
      </c>
      <c r="E91" s="22"/>
      <c r="F91" s="22"/>
      <c r="G91" s="22"/>
      <c r="H91" s="27">
        <v>1990.84</v>
      </c>
      <c r="I91" s="22"/>
      <c r="J91" s="22"/>
      <c r="K91" s="11">
        <v>0</v>
      </c>
      <c r="L91" s="11">
        <v>1990.84</v>
      </c>
      <c r="M91" s="28">
        <v>371.63</v>
      </c>
      <c r="N91" s="25"/>
      <c r="O91" s="25"/>
      <c r="P91" s="11">
        <f>H91-M91</f>
        <v>1619.21</v>
      </c>
      <c r="R91" s="14"/>
    </row>
    <row r="92" spans="2:16" ht="12.75">
      <c r="B92" s="21" t="s">
        <v>174</v>
      </c>
      <c r="C92" s="22"/>
      <c r="D92" s="22"/>
      <c r="E92" s="22"/>
      <c r="F92" s="22"/>
      <c r="G92" s="22"/>
      <c r="H92" s="23">
        <v>0</v>
      </c>
      <c r="I92" s="22"/>
      <c r="J92" s="22"/>
      <c r="K92" s="9">
        <v>0</v>
      </c>
      <c r="L92" s="9">
        <v>0</v>
      </c>
      <c r="M92" s="24">
        <v>0</v>
      </c>
      <c r="N92" s="25"/>
      <c r="O92" s="25"/>
      <c r="P92" s="9">
        <v>0</v>
      </c>
    </row>
    <row r="93" spans="2:16" ht="12.75">
      <c r="B93" s="10" t="s">
        <v>106</v>
      </c>
      <c r="C93" s="10" t="s">
        <v>175</v>
      </c>
      <c r="D93" s="26" t="s">
        <v>108</v>
      </c>
      <c r="E93" s="22"/>
      <c r="F93" s="22"/>
      <c r="G93" s="22"/>
      <c r="H93" s="27">
        <v>0</v>
      </c>
      <c r="I93" s="22"/>
      <c r="J93" s="22"/>
      <c r="K93" s="11">
        <v>0</v>
      </c>
      <c r="L93" s="11">
        <v>0</v>
      </c>
      <c r="M93" s="28">
        <v>0</v>
      </c>
      <c r="N93" s="25"/>
      <c r="O93" s="25"/>
      <c r="P93" s="11">
        <v>0</v>
      </c>
    </row>
    <row r="94" spans="2:16" ht="12.75">
      <c r="B94" s="29" t="s">
        <v>176</v>
      </c>
      <c r="C94" s="22"/>
      <c r="D94" s="22"/>
      <c r="E94" s="22"/>
      <c r="F94" s="22"/>
      <c r="G94" s="22"/>
      <c r="H94" s="30">
        <v>8228.81</v>
      </c>
      <c r="I94" s="22"/>
      <c r="J94" s="22"/>
      <c r="K94" s="8">
        <v>3256.04</v>
      </c>
      <c r="L94" s="8">
        <v>4972.77</v>
      </c>
      <c r="M94" s="31">
        <f>M95</f>
        <v>3256.04</v>
      </c>
      <c r="N94" s="25"/>
      <c r="O94" s="25"/>
      <c r="P94" s="8">
        <f>P95</f>
        <v>4972.7699999999995</v>
      </c>
    </row>
    <row r="95" spans="2:16" ht="12.75">
      <c r="B95" s="21" t="s">
        <v>177</v>
      </c>
      <c r="C95" s="22"/>
      <c r="D95" s="22"/>
      <c r="E95" s="22"/>
      <c r="F95" s="22"/>
      <c r="G95" s="22"/>
      <c r="H95" s="23">
        <v>8228.81</v>
      </c>
      <c r="I95" s="22"/>
      <c r="J95" s="22"/>
      <c r="K95" s="9">
        <v>3256.04</v>
      </c>
      <c r="L95" s="9">
        <v>4972.77</v>
      </c>
      <c r="M95" s="24">
        <f>M96</f>
        <v>3256.04</v>
      </c>
      <c r="N95" s="25"/>
      <c r="O95" s="25"/>
      <c r="P95" s="9">
        <f>P96</f>
        <v>4972.7699999999995</v>
      </c>
    </row>
    <row r="96" spans="2:18" ht="12.75">
      <c r="B96" s="10" t="s">
        <v>31</v>
      </c>
      <c r="C96" s="10" t="s">
        <v>178</v>
      </c>
      <c r="D96" s="26" t="s">
        <v>33</v>
      </c>
      <c r="E96" s="22"/>
      <c r="F96" s="22"/>
      <c r="G96" s="22"/>
      <c r="H96" s="27">
        <v>8228.81</v>
      </c>
      <c r="I96" s="22"/>
      <c r="J96" s="22"/>
      <c r="K96" s="11">
        <v>3256.04</v>
      </c>
      <c r="L96" s="11">
        <v>4972.77</v>
      </c>
      <c r="M96" s="28">
        <v>3256.04</v>
      </c>
      <c r="N96" s="25"/>
      <c r="O96" s="25"/>
      <c r="P96" s="11">
        <f>H96-M96</f>
        <v>4972.7699999999995</v>
      </c>
      <c r="R96" s="14"/>
    </row>
    <row r="97" spans="2:18" ht="12.75">
      <c r="B97" s="29" t="s">
        <v>179</v>
      </c>
      <c r="C97" s="22"/>
      <c r="D97" s="22"/>
      <c r="E97" s="22"/>
      <c r="F97" s="22"/>
      <c r="G97" s="22"/>
      <c r="H97" s="30">
        <v>0</v>
      </c>
      <c r="I97" s="22"/>
      <c r="J97" s="22"/>
      <c r="K97" s="8">
        <v>0</v>
      </c>
      <c r="L97" s="8">
        <v>0</v>
      </c>
      <c r="M97" s="31">
        <f>M98+M103</f>
        <v>2750</v>
      </c>
      <c r="N97" s="25"/>
      <c r="O97" s="25"/>
      <c r="P97" s="8">
        <v>0</v>
      </c>
      <c r="R97" s="14"/>
    </row>
    <row r="98" spans="2:18" ht="12.75">
      <c r="B98" s="21" t="s">
        <v>180</v>
      </c>
      <c r="C98" s="22"/>
      <c r="D98" s="22"/>
      <c r="E98" s="22"/>
      <c r="F98" s="22"/>
      <c r="G98" s="22"/>
      <c r="H98" s="23">
        <v>0</v>
      </c>
      <c r="I98" s="22"/>
      <c r="J98" s="22"/>
      <c r="K98" s="9">
        <v>0</v>
      </c>
      <c r="L98" s="9">
        <v>0</v>
      </c>
      <c r="M98" s="24">
        <f>SUM(M99:O102)</f>
        <v>385</v>
      </c>
      <c r="N98" s="25"/>
      <c r="O98" s="25"/>
      <c r="P98" s="9">
        <v>0</v>
      </c>
      <c r="R98" s="15"/>
    </row>
    <row r="99" spans="2:16" ht="12.75">
      <c r="B99" s="10" t="s">
        <v>110</v>
      </c>
      <c r="C99" s="10" t="s">
        <v>181</v>
      </c>
      <c r="D99" s="26" t="s">
        <v>133</v>
      </c>
      <c r="E99" s="22"/>
      <c r="F99" s="22"/>
      <c r="G99" s="22"/>
      <c r="H99" s="27">
        <v>0</v>
      </c>
      <c r="I99" s="22"/>
      <c r="J99" s="22"/>
      <c r="K99" s="11">
        <v>0</v>
      </c>
      <c r="L99" s="11">
        <v>0</v>
      </c>
      <c r="M99" s="28">
        <v>280</v>
      </c>
      <c r="N99" s="25"/>
      <c r="O99" s="25"/>
      <c r="P99" s="11">
        <v>0</v>
      </c>
    </row>
    <row r="100" spans="2:16" ht="12.75">
      <c r="B100" s="10" t="s">
        <v>16</v>
      </c>
      <c r="C100" s="10" t="s">
        <v>182</v>
      </c>
      <c r="D100" s="26" t="s">
        <v>18</v>
      </c>
      <c r="E100" s="22"/>
      <c r="F100" s="22"/>
      <c r="G100" s="22"/>
      <c r="H100" s="27">
        <v>0</v>
      </c>
      <c r="I100" s="22"/>
      <c r="J100" s="22"/>
      <c r="K100" s="11">
        <v>0</v>
      </c>
      <c r="L100" s="11">
        <v>0</v>
      </c>
      <c r="M100" s="28">
        <v>42</v>
      </c>
      <c r="N100" s="25"/>
      <c r="O100" s="25"/>
      <c r="P100" s="11">
        <v>0</v>
      </c>
    </row>
    <row r="101" spans="2:16" ht="12.75">
      <c r="B101" s="10" t="s">
        <v>113</v>
      </c>
      <c r="C101" s="10" t="s">
        <v>183</v>
      </c>
      <c r="D101" s="26" t="s">
        <v>184</v>
      </c>
      <c r="E101" s="22"/>
      <c r="F101" s="22"/>
      <c r="G101" s="22"/>
      <c r="H101" s="27">
        <v>0</v>
      </c>
      <c r="I101" s="22"/>
      <c r="J101" s="22"/>
      <c r="K101" s="11">
        <v>0</v>
      </c>
      <c r="L101" s="11">
        <v>0</v>
      </c>
      <c r="M101" s="28">
        <v>46.2</v>
      </c>
      <c r="N101" s="25"/>
      <c r="O101" s="25"/>
      <c r="P101" s="11">
        <v>0</v>
      </c>
    </row>
    <row r="102" spans="2:16" ht="12.75">
      <c r="B102" s="10" t="s">
        <v>140</v>
      </c>
      <c r="C102" s="10" t="s">
        <v>185</v>
      </c>
      <c r="D102" s="26" t="s">
        <v>186</v>
      </c>
      <c r="E102" s="22"/>
      <c r="F102" s="22"/>
      <c r="G102" s="22"/>
      <c r="H102" s="27">
        <v>0</v>
      </c>
      <c r="I102" s="22"/>
      <c r="J102" s="22"/>
      <c r="K102" s="11">
        <v>0</v>
      </c>
      <c r="L102" s="11">
        <v>0</v>
      </c>
      <c r="M102" s="28">
        <v>16.8</v>
      </c>
      <c r="N102" s="25"/>
      <c r="O102" s="25"/>
      <c r="P102" s="11">
        <v>0</v>
      </c>
    </row>
    <row r="103" spans="2:18" ht="12.75">
      <c r="B103" s="21" t="s">
        <v>177</v>
      </c>
      <c r="C103" s="22"/>
      <c r="D103" s="22"/>
      <c r="E103" s="22"/>
      <c r="F103" s="22"/>
      <c r="G103" s="22"/>
      <c r="H103" s="23">
        <v>0</v>
      </c>
      <c r="I103" s="22"/>
      <c r="J103" s="22"/>
      <c r="K103" s="9">
        <v>0</v>
      </c>
      <c r="L103" s="9">
        <v>0</v>
      </c>
      <c r="M103" s="24">
        <f>SUM(M104:O107)</f>
        <v>2365</v>
      </c>
      <c r="N103" s="25"/>
      <c r="O103" s="25"/>
      <c r="P103" s="9">
        <v>0</v>
      </c>
      <c r="R103" s="15"/>
    </row>
    <row r="104" spans="2:16" ht="12.75">
      <c r="B104" s="10" t="s">
        <v>110</v>
      </c>
      <c r="C104" s="10" t="s">
        <v>187</v>
      </c>
      <c r="D104" s="26" t="s">
        <v>133</v>
      </c>
      <c r="E104" s="22"/>
      <c r="F104" s="22"/>
      <c r="G104" s="22"/>
      <c r="H104" s="27">
        <v>0</v>
      </c>
      <c r="I104" s="22"/>
      <c r="J104" s="22"/>
      <c r="K104" s="11">
        <v>0</v>
      </c>
      <c r="L104" s="11">
        <v>0</v>
      </c>
      <c r="M104" s="28">
        <v>1720</v>
      </c>
      <c r="N104" s="25"/>
      <c r="O104" s="25"/>
      <c r="P104" s="11">
        <v>0</v>
      </c>
    </row>
    <row r="105" spans="2:16" ht="12.75">
      <c r="B105" s="10" t="s">
        <v>16</v>
      </c>
      <c r="C105" s="10" t="s">
        <v>188</v>
      </c>
      <c r="D105" s="26" t="s">
        <v>18</v>
      </c>
      <c r="E105" s="22"/>
      <c r="F105" s="22"/>
      <c r="G105" s="22"/>
      <c r="H105" s="27">
        <v>0</v>
      </c>
      <c r="I105" s="22"/>
      <c r="J105" s="22"/>
      <c r="K105" s="11">
        <v>0</v>
      </c>
      <c r="L105" s="11">
        <v>0</v>
      </c>
      <c r="M105" s="28">
        <v>258</v>
      </c>
      <c r="N105" s="25"/>
      <c r="O105" s="25"/>
      <c r="P105" s="11">
        <v>0</v>
      </c>
    </row>
    <row r="106" spans="2:16" ht="12.75">
      <c r="B106" s="10" t="s">
        <v>113</v>
      </c>
      <c r="C106" s="10" t="s">
        <v>189</v>
      </c>
      <c r="D106" s="26" t="s">
        <v>190</v>
      </c>
      <c r="E106" s="22"/>
      <c r="F106" s="22"/>
      <c r="G106" s="22"/>
      <c r="H106" s="27">
        <v>0</v>
      </c>
      <c r="I106" s="22"/>
      <c r="J106" s="22"/>
      <c r="K106" s="11">
        <v>0</v>
      </c>
      <c r="L106" s="11">
        <v>0</v>
      </c>
      <c r="M106" s="28">
        <v>283.8</v>
      </c>
      <c r="N106" s="25"/>
      <c r="O106" s="25"/>
      <c r="P106" s="11">
        <v>0</v>
      </c>
    </row>
    <row r="107" spans="2:16" ht="12.75">
      <c r="B107" s="10" t="s">
        <v>140</v>
      </c>
      <c r="C107" s="10" t="s">
        <v>191</v>
      </c>
      <c r="D107" s="26" t="s">
        <v>186</v>
      </c>
      <c r="E107" s="22"/>
      <c r="F107" s="22"/>
      <c r="G107" s="22"/>
      <c r="H107" s="27">
        <v>0</v>
      </c>
      <c r="I107" s="22"/>
      <c r="J107" s="22"/>
      <c r="K107" s="11">
        <v>0</v>
      </c>
      <c r="L107" s="11">
        <v>0</v>
      </c>
      <c r="M107" s="28">
        <v>103.2</v>
      </c>
      <c r="N107" s="25"/>
      <c r="O107" s="25"/>
      <c r="P107" s="11">
        <v>0</v>
      </c>
    </row>
    <row r="108" spans="2:16" ht="12.75">
      <c r="B108" s="29" t="s">
        <v>192</v>
      </c>
      <c r="C108" s="22"/>
      <c r="D108" s="22"/>
      <c r="E108" s="22"/>
      <c r="F108" s="22"/>
      <c r="G108" s="22"/>
      <c r="H108" s="30">
        <v>0</v>
      </c>
      <c r="I108" s="22"/>
      <c r="J108" s="22"/>
      <c r="K108" s="8">
        <v>31244.4</v>
      </c>
      <c r="L108" s="8">
        <v>-31244.4</v>
      </c>
      <c r="M108" s="31">
        <f>M109</f>
        <v>49244.96</v>
      </c>
      <c r="N108" s="25"/>
      <c r="O108" s="25"/>
      <c r="P108" s="8">
        <f>P109</f>
        <v>-49244.96</v>
      </c>
    </row>
    <row r="109" spans="2:16" ht="12.75">
      <c r="B109" s="21" t="s">
        <v>131</v>
      </c>
      <c r="C109" s="22"/>
      <c r="D109" s="22"/>
      <c r="E109" s="22"/>
      <c r="F109" s="22"/>
      <c r="G109" s="22"/>
      <c r="H109" s="23">
        <v>0</v>
      </c>
      <c r="I109" s="22"/>
      <c r="J109" s="22"/>
      <c r="K109" s="9">
        <v>31244.4</v>
      </c>
      <c r="L109" s="9">
        <v>-31244.4</v>
      </c>
      <c r="M109" s="24">
        <f>M110</f>
        <v>49244.96</v>
      </c>
      <c r="N109" s="25"/>
      <c r="O109" s="25"/>
      <c r="P109" s="9">
        <f>P110</f>
        <v>-49244.96</v>
      </c>
    </row>
    <row r="110" spans="2:16" ht="12.75">
      <c r="B110" s="10" t="s">
        <v>31</v>
      </c>
      <c r="C110" s="10" t="s">
        <v>193</v>
      </c>
      <c r="D110" s="26" t="s">
        <v>33</v>
      </c>
      <c r="E110" s="22"/>
      <c r="F110" s="22"/>
      <c r="G110" s="22"/>
      <c r="H110" s="27">
        <v>0</v>
      </c>
      <c r="I110" s="22"/>
      <c r="J110" s="22"/>
      <c r="K110" s="11">
        <v>31244.4</v>
      </c>
      <c r="L110" s="11">
        <v>-31244.4</v>
      </c>
      <c r="M110" s="28">
        <v>49244.96</v>
      </c>
      <c r="N110" s="25"/>
      <c r="O110" s="25"/>
      <c r="P110" s="11">
        <f>H110-M110</f>
        <v>-49244.96</v>
      </c>
    </row>
    <row r="111" spans="2:16" ht="12.75">
      <c r="B111" s="29" t="s">
        <v>194</v>
      </c>
      <c r="C111" s="22"/>
      <c r="D111" s="22"/>
      <c r="E111" s="22"/>
      <c r="F111" s="22"/>
      <c r="G111" s="22"/>
      <c r="H111" s="30">
        <v>0</v>
      </c>
      <c r="I111" s="22"/>
      <c r="J111" s="22"/>
      <c r="K111" s="8">
        <v>0</v>
      </c>
      <c r="L111" s="8">
        <v>0</v>
      </c>
      <c r="M111" s="31">
        <v>0</v>
      </c>
      <c r="N111" s="25"/>
      <c r="O111" s="25"/>
      <c r="P111" s="8">
        <v>0</v>
      </c>
    </row>
    <row r="112" spans="2:16" ht="12.75">
      <c r="B112" s="21" t="s">
        <v>15</v>
      </c>
      <c r="C112" s="22"/>
      <c r="D112" s="22"/>
      <c r="E112" s="22"/>
      <c r="F112" s="22"/>
      <c r="G112" s="22"/>
      <c r="H112" s="23">
        <v>0</v>
      </c>
      <c r="I112" s="22"/>
      <c r="J112" s="22"/>
      <c r="K112" s="9">
        <v>0</v>
      </c>
      <c r="L112" s="9">
        <v>0</v>
      </c>
      <c r="M112" s="24">
        <v>0</v>
      </c>
      <c r="N112" s="25"/>
      <c r="O112" s="25"/>
      <c r="P112" s="9">
        <v>0</v>
      </c>
    </row>
    <row r="113" spans="2:16" ht="12.75">
      <c r="B113" s="10" t="s">
        <v>103</v>
      </c>
      <c r="C113" s="10" t="s">
        <v>195</v>
      </c>
      <c r="D113" s="26" t="s">
        <v>196</v>
      </c>
      <c r="E113" s="22"/>
      <c r="F113" s="22"/>
      <c r="G113" s="22"/>
      <c r="H113" s="27">
        <v>0</v>
      </c>
      <c r="I113" s="22"/>
      <c r="J113" s="22"/>
      <c r="K113" s="11">
        <v>0</v>
      </c>
      <c r="L113" s="11">
        <v>0</v>
      </c>
      <c r="M113" s="28">
        <v>0</v>
      </c>
      <c r="N113" s="25"/>
      <c r="O113" s="25"/>
      <c r="P113" s="11">
        <v>0</v>
      </c>
    </row>
    <row r="114" spans="2:16" ht="12.75">
      <c r="B114" s="38" t="s">
        <v>197</v>
      </c>
      <c r="C114" s="22"/>
      <c r="D114" s="22"/>
      <c r="E114" s="22"/>
      <c r="F114" s="22"/>
      <c r="G114" s="22"/>
      <c r="H114" s="39">
        <v>8208.9</v>
      </c>
      <c r="I114" s="22"/>
      <c r="J114" s="22"/>
      <c r="K114" s="4">
        <v>5740.43</v>
      </c>
      <c r="L114" s="4">
        <v>2468.47</v>
      </c>
      <c r="M114" s="40">
        <f>M115</f>
        <v>8810.69</v>
      </c>
      <c r="N114" s="25"/>
      <c r="O114" s="25"/>
      <c r="P114" s="4">
        <v>0</v>
      </c>
    </row>
    <row r="115" spans="2:16" ht="12.75">
      <c r="B115" s="32" t="s">
        <v>12</v>
      </c>
      <c r="C115" s="22"/>
      <c r="D115" s="22"/>
      <c r="E115" s="22"/>
      <c r="F115" s="22"/>
      <c r="G115" s="22"/>
      <c r="H115" s="33">
        <v>8208.9</v>
      </c>
      <c r="I115" s="22"/>
      <c r="J115" s="22"/>
      <c r="K115" s="6">
        <v>5740.43</v>
      </c>
      <c r="L115" s="6">
        <v>2468.47</v>
      </c>
      <c r="M115" s="34">
        <f>M116</f>
        <v>8810.69</v>
      </c>
      <c r="N115" s="25"/>
      <c r="O115" s="25"/>
      <c r="P115" s="6">
        <v>0</v>
      </c>
    </row>
    <row r="116" spans="2:16" ht="12.75">
      <c r="B116" s="35" t="s">
        <v>13</v>
      </c>
      <c r="C116" s="22"/>
      <c r="D116" s="22"/>
      <c r="E116" s="22"/>
      <c r="F116" s="22"/>
      <c r="G116" s="22"/>
      <c r="H116" s="36">
        <v>8208.9</v>
      </c>
      <c r="I116" s="22"/>
      <c r="J116" s="22"/>
      <c r="K116" s="7">
        <v>5740.43</v>
      </c>
      <c r="L116" s="7">
        <v>2468.47</v>
      </c>
      <c r="M116" s="37">
        <f>M117+M127+M130</f>
        <v>8810.69</v>
      </c>
      <c r="N116" s="25"/>
      <c r="O116" s="25"/>
      <c r="P116" s="7">
        <v>0</v>
      </c>
    </row>
    <row r="117" spans="2:16" ht="12.75">
      <c r="B117" s="29" t="s">
        <v>198</v>
      </c>
      <c r="C117" s="22"/>
      <c r="D117" s="22"/>
      <c r="E117" s="22"/>
      <c r="F117" s="22"/>
      <c r="G117" s="22"/>
      <c r="H117" s="30">
        <v>5156.28</v>
      </c>
      <c r="I117" s="22"/>
      <c r="J117" s="22"/>
      <c r="K117" s="8">
        <v>3728.69</v>
      </c>
      <c r="L117" s="8">
        <v>1427.59</v>
      </c>
      <c r="M117" s="31">
        <f>M118+M121</f>
        <v>5758.070000000001</v>
      </c>
      <c r="N117" s="25"/>
      <c r="O117" s="25"/>
      <c r="P117" s="8">
        <v>0</v>
      </c>
    </row>
    <row r="118" spans="2:16" ht="12.75">
      <c r="B118" s="21" t="s">
        <v>199</v>
      </c>
      <c r="C118" s="22"/>
      <c r="D118" s="22"/>
      <c r="E118" s="22"/>
      <c r="F118" s="22"/>
      <c r="G118" s="22"/>
      <c r="H118" s="23">
        <v>0</v>
      </c>
      <c r="I118" s="22"/>
      <c r="J118" s="22"/>
      <c r="K118" s="9">
        <v>135.89</v>
      </c>
      <c r="L118" s="9">
        <v>-135.89</v>
      </c>
      <c r="M118" s="24">
        <f>SUM(M119:O120)</f>
        <v>135.89</v>
      </c>
      <c r="N118" s="25"/>
      <c r="O118" s="25"/>
      <c r="P118" s="9">
        <f>SUM(P119:P120)</f>
        <v>-135.89</v>
      </c>
    </row>
    <row r="119" spans="2:16" ht="12.75">
      <c r="B119" s="10" t="s">
        <v>110</v>
      </c>
      <c r="C119" s="10" t="s">
        <v>200</v>
      </c>
      <c r="D119" s="26" t="s">
        <v>133</v>
      </c>
      <c r="E119" s="22"/>
      <c r="F119" s="22"/>
      <c r="G119" s="22"/>
      <c r="H119" s="27">
        <v>0</v>
      </c>
      <c r="I119" s="22"/>
      <c r="J119" s="22"/>
      <c r="K119" s="11">
        <v>116.64</v>
      </c>
      <c r="L119" s="11">
        <v>-116.64</v>
      </c>
      <c r="M119" s="28">
        <v>116.64</v>
      </c>
      <c r="N119" s="25"/>
      <c r="O119" s="25"/>
      <c r="P119" s="11">
        <f>H119-M119</f>
        <v>-116.64</v>
      </c>
    </row>
    <row r="120" spans="2:16" ht="12.75">
      <c r="B120" s="10" t="s">
        <v>113</v>
      </c>
      <c r="C120" s="10" t="s">
        <v>201</v>
      </c>
      <c r="D120" s="26" t="s">
        <v>202</v>
      </c>
      <c r="E120" s="22"/>
      <c r="F120" s="22"/>
      <c r="G120" s="22"/>
      <c r="H120" s="27">
        <v>0</v>
      </c>
      <c r="I120" s="22"/>
      <c r="J120" s="22"/>
      <c r="K120" s="11">
        <v>19.25</v>
      </c>
      <c r="L120" s="11">
        <v>-19.25</v>
      </c>
      <c r="M120" s="28">
        <v>19.25</v>
      </c>
      <c r="N120" s="25"/>
      <c r="O120" s="25"/>
      <c r="P120" s="11">
        <f>H120-M120</f>
        <v>-19.25</v>
      </c>
    </row>
    <row r="121" spans="2:16" ht="12.75">
      <c r="B121" s="21" t="s">
        <v>177</v>
      </c>
      <c r="C121" s="22"/>
      <c r="D121" s="22"/>
      <c r="E121" s="22"/>
      <c r="F121" s="22"/>
      <c r="G121" s="22"/>
      <c r="H121" s="23">
        <v>5156.28</v>
      </c>
      <c r="I121" s="22"/>
      <c r="J121" s="22"/>
      <c r="K121" s="9">
        <v>3592.8</v>
      </c>
      <c r="L121" s="9">
        <v>1563.48</v>
      </c>
      <c r="M121" s="24">
        <f>SUM(M122:O126)</f>
        <v>5622.18</v>
      </c>
      <c r="N121" s="25"/>
      <c r="O121" s="25"/>
      <c r="P121" s="9">
        <f>SUM(P122:P126)</f>
        <v>-465.9</v>
      </c>
    </row>
    <row r="122" spans="2:16" ht="12.75">
      <c r="B122" s="10" t="s">
        <v>110</v>
      </c>
      <c r="C122" s="10" t="s">
        <v>203</v>
      </c>
      <c r="D122" s="26" t="s">
        <v>133</v>
      </c>
      <c r="E122" s="22"/>
      <c r="F122" s="22"/>
      <c r="G122" s="22"/>
      <c r="H122" s="27">
        <v>4147.59</v>
      </c>
      <c r="I122" s="22"/>
      <c r="J122" s="22"/>
      <c r="K122" s="11">
        <v>2751.66</v>
      </c>
      <c r="L122" s="11">
        <v>1395.93</v>
      </c>
      <c r="M122" s="28">
        <v>4147.59</v>
      </c>
      <c r="N122" s="25"/>
      <c r="O122" s="25"/>
      <c r="P122" s="11">
        <f>H122-M122</f>
        <v>0</v>
      </c>
    </row>
    <row r="123" spans="2:16" ht="12.75">
      <c r="B123" s="10" t="s">
        <v>16</v>
      </c>
      <c r="C123" s="10" t="s">
        <v>204</v>
      </c>
      <c r="D123" s="26" t="s">
        <v>18</v>
      </c>
      <c r="E123" s="22"/>
      <c r="F123" s="22"/>
      <c r="G123" s="22"/>
      <c r="H123" s="27">
        <v>0</v>
      </c>
      <c r="I123" s="22"/>
      <c r="J123" s="22"/>
      <c r="K123" s="11">
        <v>165.9</v>
      </c>
      <c r="L123" s="11">
        <v>-165.9</v>
      </c>
      <c r="M123" s="28">
        <v>465.9</v>
      </c>
      <c r="N123" s="25"/>
      <c r="O123" s="25"/>
      <c r="P123" s="11">
        <f>H123-M123</f>
        <v>-465.9</v>
      </c>
    </row>
    <row r="124" spans="2:16" ht="12.75">
      <c r="B124" s="10" t="s">
        <v>113</v>
      </c>
      <c r="C124" s="10" t="s">
        <v>205</v>
      </c>
      <c r="D124" s="26" t="s">
        <v>206</v>
      </c>
      <c r="E124" s="22"/>
      <c r="F124" s="22"/>
      <c r="G124" s="22"/>
      <c r="H124" s="27">
        <v>610.52</v>
      </c>
      <c r="I124" s="22"/>
      <c r="J124" s="22"/>
      <c r="K124" s="11">
        <v>454.02</v>
      </c>
      <c r="L124" s="11">
        <v>156.5</v>
      </c>
      <c r="M124" s="28">
        <v>610.52</v>
      </c>
      <c r="N124" s="25"/>
      <c r="O124" s="25"/>
      <c r="P124" s="11">
        <f>H124-M124</f>
        <v>0</v>
      </c>
    </row>
    <row r="125" spans="2:16" ht="12.75">
      <c r="B125" s="10" t="s">
        <v>116</v>
      </c>
      <c r="C125" s="10" t="s">
        <v>207</v>
      </c>
      <c r="D125" s="26" t="s">
        <v>139</v>
      </c>
      <c r="E125" s="22"/>
      <c r="F125" s="22"/>
      <c r="G125" s="22"/>
      <c r="H125" s="27">
        <v>0</v>
      </c>
      <c r="I125" s="22"/>
      <c r="J125" s="22"/>
      <c r="K125" s="11">
        <v>0</v>
      </c>
      <c r="L125" s="11">
        <v>0</v>
      </c>
      <c r="M125" s="28">
        <v>0</v>
      </c>
      <c r="N125" s="25"/>
      <c r="O125" s="25"/>
      <c r="P125" s="11">
        <f>H125-M125</f>
        <v>0</v>
      </c>
    </row>
    <row r="126" spans="2:16" ht="12.75">
      <c r="B126" s="10" t="s">
        <v>140</v>
      </c>
      <c r="C126" s="10" t="s">
        <v>208</v>
      </c>
      <c r="D126" s="26" t="s">
        <v>209</v>
      </c>
      <c r="E126" s="22"/>
      <c r="F126" s="22"/>
      <c r="G126" s="22"/>
      <c r="H126" s="27">
        <v>398.17</v>
      </c>
      <c r="I126" s="22"/>
      <c r="J126" s="22"/>
      <c r="K126" s="11">
        <v>221.22</v>
      </c>
      <c r="L126" s="11">
        <v>176.95</v>
      </c>
      <c r="M126" s="28">
        <v>398.17</v>
      </c>
      <c r="N126" s="25"/>
      <c r="O126" s="25"/>
      <c r="P126" s="11">
        <f>H126-M126</f>
        <v>0</v>
      </c>
    </row>
    <row r="127" spans="2:16" ht="12.75">
      <c r="B127" s="29" t="s">
        <v>210</v>
      </c>
      <c r="C127" s="22"/>
      <c r="D127" s="22"/>
      <c r="E127" s="22"/>
      <c r="F127" s="22"/>
      <c r="G127" s="22"/>
      <c r="H127" s="30">
        <v>2919.9</v>
      </c>
      <c r="I127" s="22"/>
      <c r="J127" s="22"/>
      <c r="K127" s="8">
        <v>2011.74</v>
      </c>
      <c r="L127" s="8">
        <v>908.16</v>
      </c>
      <c r="M127" s="31">
        <f>M128</f>
        <v>2919.9</v>
      </c>
      <c r="N127" s="25"/>
      <c r="O127" s="25"/>
      <c r="P127" s="8">
        <v>0</v>
      </c>
    </row>
    <row r="128" spans="2:16" ht="12.75">
      <c r="B128" s="21" t="s">
        <v>177</v>
      </c>
      <c r="C128" s="22"/>
      <c r="D128" s="22"/>
      <c r="E128" s="22"/>
      <c r="F128" s="22"/>
      <c r="G128" s="22"/>
      <c r="H128" s="23">
        <v>2919.9</v>
      </c>
      <c r="I128" s="22"/>
      <c r="J128" s="22"/>
      <c r="K128" s="9">
        <v>2011.74</v>
      </c>
      <c r="L128" s="9">
        <v>908.16</v>
      </c>
      <c r="M128" s="24">
        <f>M129</f>
        <v>2919.9</v>
      </c>
      <c r="N128" s="25"/>
      <c r="O128" s="25"/>
      <c r="P128" s="9">
        <v>0</v>
      </c>
    </row>
    <row r="129" spans="2:16" ht="12.75">
      <c r="B129" s="10" t="s">
        <v>31</v>
      </c>
      <c r="C129" s="10" t="s">
        <v>211</v>
      </c>
      <c r="D129" s="26" t="s">
        <v>33</v>
      </c>
      <c r="E129" s="22"/>
      <c r="F129" s="22"/>
      <c r="G129" s="22"/>
      <c r="H129" s="27">
        <v>2919.9</v>
      </c>
      <c r="I129" s="22"/>
      <c r="J129" s="22"/>
      <c r="K129" s="11">
        <v>2011.74</v>
      </c>
      <c r="L129" s="11">
        <v>908.16</v>
      </c>
      <c r="M129" s="28">
        <v>2919.9</v>
      </c>
      <c r="N129" s="25"/>
      <c r="O129" s="25"/>
      <c r="P129" s="11">
        <v>0</v>
      </c>
    </row>
    <row r="130" spans="2:16" ht="12.75">
      <c r="B130" s="29" t="s">
        <v>212</v>
      </c>
      <c r="C130" s="22"/>
      <c r="D130" s="22"/>
      <c r="E130" s="22"/>
      <c r="F130" s="22"/>
      <c r="G130" s="22"/>
      <c r="H130" s="30">
        <v>132.72</v>
      </c>
      <c r="I130" s="22"/>
      <c r="J130" s="22"/>
      <c r="K130" s="8">
        <v>0</v>
      </c>
      <c r="L130" s="8">
        <v>132.72</v>
      </c>
      <c r="M130" s="31">
        <f>M131</f>
        <v>132.72</v>
      </c>
      <c r="N130" s="25"/>
      <c r="O130" s="25"/>
      <c r="P130" s="8">
        <v>0</v>
      </c>
    </row>
    <row r="131" spans="2:16" ht="12.75">
      <c r="B131" s="21" t="s">
        <v>177</v>
      </c>
      <c r="C131" s="22"/>
      <c r="D131" s="22"/>
      <c r="E131" s="22"/>
      <c r="F131" s="22"/>
      <c r="G131" s="22"/>
      <c r="H131" s="23">
        <v>132.72</v>
      </c>
      <c r="I131" s="22"/>
      <c r="J131" s="22"/>
      <c r="K131" s="9">
        <v>0</v>
      </c>
      <c r="L131" s="9">
        <v>132.72</v>
      </c>
      <c r="M131" s="24">
        <f>M132</f>
        <v>132.72</v>
      </c>
      <c r="N131" s="25"/>
      <c r="O131" s="25"/>
      <c r="P131" s="9">
        <v>0</v>
      </c>
    </row>
    <row r="132" spans="2:16" ht="12.75">
      <c r="B132" s="10" t="s">
        <v>31</v>
      </c>
      <c r="C132" s="10" t="s">
        <v>213</v>
      </c>
      <c r="D132" s="26" t="s">
        <v>33</v>
      </c>
      <c r="E132" s="22"/>
      <c r="F132" s="22"/>
      <c r="G132" s="22"/>
      <c r="H132" s="27">
        <v>132.72</v>
      </c>
      <c r="I132" s="22"/>
      <c r="J132" s="22"/>
      <c r="K132" s="11">
        <v>0</v>
      </c>
      <c r="L132" s="11">
        <v>132.72</v>
      </c>
      <c r="M132" s="28">
        <v>132.72</v>
      </c>
      <c r="N132" s="25"/>
      <c r="O132" s="25"/>
      <c r="P132" s="11">
        <v>0</v>
      </c>
    </row>
  </sheetData>
  <sheetProtection/>
  <mergeCells count="372">
    <mergeCell ref="B2:F2"/>
    <mergeCell ref="B3:E3"/>
    <mergeCell ref="B4:D4"/>
    <mergeCell ref="J4:M5"/>
    <mergeCell ref="B12:G12"/>
    <mergeCell ref="H12:J12"/>
    <mergeCell ref="M12:O12"/>
    <mergeCell ref="I7:N7"/>
    <mergeCell ref="I9:N9"/>
    <mergeCell ref="D11:G11"/>
    <mergeCell ref="H11:J11"/>
    <mergeCell ref="M11:O11"/>
    <mergeCell ref="B13:G13"/>
    <mergeCell ref="H13:J13"/>
    <mergeCell ref="M13:O13"/>
    <mergeCell ref="B14:G14"/>
    <mergeCell ref="H14:J14"/>
    <mergeCell ref="M14:O14"/>
    <mergeCell ref="B15:G15"/>
    <mergeCell ref="H15:J15"/>
    <mergeCell ref="M15:O15"/>
    <mergeCell ref="B16:G16"/>
    <mergeCell ref="H16:J16"/>
    <mergeCell ref="M16:O16"/>
    <mergeCell ref="B17:G17"/>
    <mergeCell ref="H17:J17"/>
    <mergeCell ref="M17:O17"/>
    <mergeCell ref="B18:G18"/>
    <mergeCell ref="H18:J18"/>
    <mergeCell ref="M18:O18"/>
    <mergeCell ref="D19:G19"/>
    <mergeCell ref="H19:J19"/>
    <mergeCell ref="M19:O19"/>
    <mergeCell ref="D20:G20"/>
    <mergeCell ref="H20:J20"/>
    <mergeCell ref="M20:O20"/>
    <mergeCell ref="D21:G21"/>
    <mergeCell ref="H21:J21"/>
    <mergeCell ref="M21:O21"/>
    <mergeCell ref="D22:G22"/>
    <mergeCell ref="H22:J22"/>
    <mergeCell ref="M22:O22"/>
    <mergeCell ref="D23:G23"/>
    <mergeCell ref="H23:J23"/>
    <mergeCell ref="M23:O23"/>
    <mergeCell ref="D24:G24"/>
    <mergeCell ref="H24:J24"/>
    <mergeCell ref="M24:O24"/>
    <mergeCell ref="D25:G25"/>
    <mergeCell ref="H25:J25"/>
    <mergeCell ref="M25:O25"/>
    <mergeCell ref="D26:G26"/>
    <mergeCell ref="H26:J26"/>
    <mergeCell ref="M26:O26"/>
    <mergeCell ref="D27:G27"/>
    <mergeCell ref="H27:J27"/>
    <mergeCell ref="M27:O27"/>
    <mergeCell ref="D28:G28"/>
    <mergeCell ref="H28:J28"/>
    <mergeCell ref="M28:O28"/>
    <mergeCell ref="D29:G29"/>
    <mergeCell ref="H29:J29"/>
    <mergeCell ref="M29:O29"/>
    <mergeCell ref="D30:G30"/>
    <mergeCell ref="H30:J30"/>
    <mergeCell ref="M30:O30"/>
    <mergeCell ref="D31:G31"/>
    <mergeCell ref="H31:J31"/>
    <mergeCell ref="M31:O31"/>
    <mergeCell ref="D32:G32"/>
    <mergeCell ref="H32:J32"/>
    <mergeCell ref="M32:O32"/>
    <mergeCell ref="D33:G33"/>
    <mergeCell ref="H33:J33"/>
    <mergeCell ref="M33:O33"/>
    <mergeCell ref="D34:G34"/>
    <mergeCell ref="H34:J34"/>
    <mergeCell ref="M34:O34"/>
    <mergeCell ref="D35:G35"/>
    <mergeCell ref="H35:J35"/>
    <mergeCell ref="M35:O35"/>
    <mergeCell ref="D36:G36"/>
    <mergeCell ref="H36:J36"/>
    <mergeCell ref="M36:O36"/>
    <mergeCell ref="D37:G37"/>
    <mergeCell ref="H37:J37"/>
    <mergeCell ref="M37:O37"/>
    <mergeCell ref="D38:G38"/>
    <mergeCell ref="H38:J38"/>
    <mergeCell ref="M38:O38"/>
    <mergeCell ref="D39:G39"/>
    <mergeCell ref="H39:J39"/>
    <mergeCell ref="M39:O39"/>
    <mergeCell ref="D40:G40"/>
    <mergeCell ref="H40:J40"/>
    <mergeCell ref="M40:O40"/>
    <mergeCell ref="D41:G41"/>
    <mergeCell ref="H41:J41"/>
    <mergeCell ref="M41:O41"/>
    <mergeCell ref="D42:G42"/>
    <mergeCell ref="H42:J42"/>
    <mergeCell ref="M42:O42"/>
    <mergeCell ref="D43:G43"/>
    <mergeCell ref="H43:J43"/>
    <mergeCell ref="M43:O43"/>
    <mergeCell ref="D44:G44"/>
    <mergeCell ref="H44:J44"/>
    <mergeCell ref="M44:O44"/>
    <mergeCell ref="B45:G45"/>
    <mergeCell ref="H45:J45"/>
    <mergeCell ref="M45:O45"/>
    <mergeCell ref="B46:G46"/>
    <mergeCell ref="H46:J46"/>
    <mergeCell ref="M46:O46"/>
    <mergeCell ref="D47:G47"/>
    <mergeCell ref="H47:J47"/>
    <mergeCell ref="M47:O47"/>
    <mergeCell ref="D48:G48"/>
    <mergeCell ref="H48:J48"/>
    <mergeCell ref="M48:O48"/>
    <mergeCell ref="D49:G49"/>
    <mergeCell ref="H49:J49"/>
    <mergeCell ref="M49:O49"/>
    <mergeCell ref="D50:G50"/>
    <mergeCell ref="H50:J50"/>
    <mergeCell ref="M50:O50"/>
    <mergeCell ref="D51:G51"/>
    <mergeCell ref="H51:J51"/>
    <mergeCell ref="M51:O51"/>
    <mergeCell ref="D52:G52"/>
    <mergeCell ref="H52:J52"/>
    <mergeCell ref="M52:O52"/>
    <mergeCell ref="D53:G53"/>
    <mergeCell ref="H53:J53"/>
    <mergeCell ref="M53:O53"/>
    <mergeCell ref="B54:G54"/>
    <mergeCell ref="H54:J54"/>
    <mergeCell ref="M54:O54"/>
    <mergeCell ref="D55:G55"/>
    <mergeCell ref="H55:J55"/>
    <mergeCell ref="M55:O55"/>
    <mergeCell ref="D56:G56"/>
    <mergeCell ref="H56:J56"/>
    <mergeCell ref="M56:O56"/>
    <mergeCell ref="D57:G57"/>
    <mergeCell ref="H57:J57"/>
    <mergeCell ref="M57:O57"/>
    <mergeCell ref="D58:G58"/>
    <mergeCell ref="H58:J58"/>
    <mergeCell ref="M58:O58"/>
    <mergeCell ref="D59:G59"/>
    <mergeCell ref="H59:J59"/>
    <mergeCell ref="M59:O59"/>
    <mergeCell ref="D60:G60"/>
    <mergeCell ref="H60:J60"/>
    <mergeCell ref="M60:O60"/>
    <mergeCell ref="D61:G61"/>
    <mergeCell ref="H61:J61"/>
    <mergeCell ref="M61:O61"/>
    <mergeCell ref="D62:G62"/>
    <mergeCell ref="H62:J62"/>
    <mergeCell ref="M62:O62"/>
    <mergeCell ref="D63:G63"/>
    <mergeCell ref="H63:J63"/>
    <mergeCell ref="M63:O63"/>
    <mergeCell ref="D64:G64"/>
    <mergeCell ref="H64:J64"/>
    <mergeCell ref="M64:O64"/>
    <mergeCell ref="D65:G65"/>
    <mergeCell ref="H65:J65"/>
    <mergeCell ref="M65:O65"/>
    <mergeCell ref="B66:G66"/>
    <mergeCell ref="H66:J66"/>
    <mergeCell ref="M66:O66"/>
    <mergeCell ref="D67:G67"/>
    <mergeCell ref="H67:J67"/>
    <mergeCell ref="M67:O67"/>
    <mergeCell ref="D68:G68"/>
    <mergeCell ref="H68:J68"/>
    <mergeCell ref="M68:O68"/>
    <mergeCell ref="D69:G69"/>
    <mergeCell ref="H69:J69"/>
    <mergeCell ref="M69:O69"/>
    <mergeCell ref="D70:G70"/>
    <mergeCell ref="H70:J70"/>
    <mergeCell ref="M70:O70"/>
    <mergeCell ref="D71:G71"/>
    <mergeCell ref="H71:J71"/>
    <mergeCell ref="M71:O71"/>
    <mergeCell ref="D72:G72"/>
    <mergeCell ref="H72:J72"/>
    <mergeCell ref="M72:O72"/>
    <mergeCell ref="D73:G73"/>
    <mergeCell ref="H73:J73"/>
    <mergeCell ref="M73:O73"/>
    <mergeCell ref="D74:G74"/>
    <mergeCell ref="H74:J74"/>
    <mergeCell ref="M74:O74"/>
    <mergeCell ref="D75:G75"/>
    <mergeCell ref="H75:J75"/>
    <mergeCell ref="M75:O75"/>
    <mergeCell ref="D76:G76"/>
    <mergeCell ref="H76:J76"/>
    <mergeCell ref="M76:O76"/>
    <mergeCell ref="D77:G77"/>
    <mergeCell ref="H77:J77"/>
    <mergeCell ref="M77:O77"/>
    <mergeCell ref="D78:G78"/>
    <mergeCell ref="H78:J78"/>
    <mergeCell ref="M78:O78"/>
    <mergeCell ref="D79:G79"/>
    <mergeCell ref="H79:J79"/>
    <mergeCell ref="M79:O79"/>
    <mergeCell ref="D80:G80"/>
    <mergeCell ref="H80:J80"/>
    <mergeCell ref="M80:O80"/>
    <mergeCell ref="D81:G81"/>
    <mergeCell ref="H81:J81"/>
    <mergeCell ref="M81:O81"/>
    <mergeCell ref="D82:G82"/>
    <mergeCell ref="H82:J82"/>
    <mergeCell ref="M82:O82"/>
    <mergeCell ref="D83:G83"/>
    <mergeCell ref="H83:J83"/>
    <mergeCell ref="M83:O83"/>
    <mergeCell ref="D84:G84"/>
    <mergeCell ref="H84:J84"/>
    <mergeCell ref="M84:O84"/>
    <mergeCell ref="D85:G85"/>
    <mergeCell ref="H85:J85"/>
    <mergeCell ref="M85:O85"/>
    <mergeCell ref="D86:G86"/>
    <mergeCell ref="H86:J86"/>
    <mergeCell ref="M86:O86"/>
    <mergeCell ref="D87:G87"/>
    <mergeCell ref="H87:J87"/>
    <mergeCell ref="M87:O87"/>
    <mergeCell ref="B88:G88"/>
    <mergeCell ref="H88:J88"/>
    <mergeCell ref="M88:O88"/>
    <mergeCell ref="D89:G89"/>
    <mergeCell ref="H89:J89"/>
    <mergeCell ref="M89:O89"/>
    <mergeCell ref="D90:G90"/>
    <mergeCell ref="H90:J90"/>
    <mergeCell ref="M90:O90"/>
    <mergeCell ref="D91:G91"/>
    <mergeCell ref="H91:J91"/>
    <mergeCell ref="M91:O91"/>
    <mergeCell ref="B92:G92"/>
    <mergeCell ref="H92:J92"/>
    <mergeCell ref="M92:O92"/>
    <mergeCell ref="D93:G93"/>
    <mergeCell ref="H93:J93"/>
    <mergeCell ref="M93:O93"/>
    <mergeCell ref="B94:G94"/>
    <mergeCell ref="H94:J94"/>
    <mergeCell ref="M94:O94"/>
    <mergeCell ref="B95:G95"/>
    <mergeCell ref="H95:J95"/>
    <mergeCell ref="M95:O95"/>
    <mergeCell ref="D96:G96"/>
    <mergeCell ref="H96:J96"/>
    <mergeCell ref="M96:O96"/>
    <mergeCell ref="B97:G97"/>
    <mergeCell ref="H97:J97"/>
    <mergeCell ref="M97:O97"/>
    <mergeCell ref="B98:G98"/>
    <mergeCell ref="H98:J98"/>
    <mergeCell ref="M98:O98"/>
    <mergeCell ref="D99:G99"/>
    <mergeCell ref="H99:J99"/>
    <mergeCell ref="M99:O99"/>
    <mergeCell ref="D100:G100"/>
    <mergeCell ref="H100:J100"/>
    <mergeCell ref="M100:O100"/>
    <mergeCell ref="D101:G101"/>
    <mergeCell ref="H101:J101"/>
    <mergeCell ref="M101:O101"/>
    <mergeCell ref="D102:G102"/>
    <mergeCell ref="H102:J102"/>
    <mergeCell ref="M102:O102"/>
    <mergeCell ref="B103:G103"/>
    <mergeCell ref="H103:J103"/>
    <mergeCell ref="M103:O103"/>
    <mergeCell ref="D104:G104"/>
    <mergeCell ref="H104:J104"/>
    <mergeCell ref="M104:O104"/>
    <mergeCell ref="D105:G105"/>
    <mergeCell ref="H105:J105"/>
    <mergeCell ref="M105:O105"/>
    <mergeCell ref="D106:G106"/>
    <mergeCell ref="H106:J106"/>
    <mergeCell ref="M106:O106"/>
    <mergeCell ref="D107:G107"/>
    <mergeCell ref="H107:J107"/>
    <mergeCell ref="M107:O107"/>
    <mergeCell ref="B108:G108"/>
    <mergeCell ref="H108:J108"/>
    <mergeCell ref="M108:O108"/>
    <mergeCell ref="B109:G109"/>
    <mergeCell ref="H109:J109"/>
    <mergeCell ref="M109:O109"/>
    <mergeCell ref="D110:G110"/>
    <mergeCell ref="H110:J110"/>
    <mergeCell ref="M110:O110"/>
    <mergeCell ref="B111:G111"/>
    <mergeCell ref="H111:J111"/>
    <mergeCell ref="M111:O111"/>
    <mergeCell ref="B112:G112"/>
    <mergeCell ref="H112:J112"/>
    <mergeCell ref="M112:O112"/>
    <mergeCell ref="D113:G113"/>
    <mergeCell ref="H113:J113"/>
    <mergeCell ref="M113:O113"/>
    <mergeCell ref="B114:G114"/>
    <mergeCell ref="H114:J114"/>
    <mergeCell ref="M114:O114"/>
    <mergeCell ref="B115:G115"/>
    <mergeCell ref="H115:J115"/>
    <mergeCell ref="M115:O115"/>
    <mergeCell ref="B116:G116"/>
    <mergeCell ref="H116:J116"/>
    <mergeCell ref="M116:O116"/>
    <mergeCell ref="B117:G117"/>
    <mergeCell ref="H117:J117"/>
    <mergeCell ref="M117:O117"/>
    <mergeCell ref="B118:G118"/>
    <mergeCell ref="H118:J118"/>
    <mergeCell ref="M118:O118"/>
    <mergeCell ref="D119:G119"/>
    <mergeCell ref="H119:J119"/>
    <mergeCell ref="M119:O119"/>
    <mergeCell ref="D120:G120"/>
    <mergeCell ref="H120:J120"/>
    <mergeCell ref="M120:O120"/>
    <mergeCell ref="B121:G121"/>
    <mergeCell ref="H121:J121"/>
    <mergeCell ref="M121:O121"/>
    <mergeCell ref="D122:G122"/>
    <mergeCell ref="H122:J122"/>
    <mergeCell ref="M122:O122"/>
    <mergeCell ref="D123:G123"/>
    <mergeCell ref="H123:J123"/>
    <mergeCell ref="M123:O123"/>
    <mergeCell ref="D124:G124"/>
    <mergeCell ref="H124:J124"/>
    <mergeCell ref="M124:O124"/>
    <mergeCell ref="D125:G125"/>
    <mergeCell ref="H125:J125"/>
    <mergeCell ref="M125:O125"/>
    <mergeCell ref="D126:G126"/>
    <mergeCell ref="H126:J126"/>
    <mergeCell ref="M126:O126"/>
    <mergeCell ref="B127:G127"/>
    <mergeCell ref="H127:J127"/>
    <mergeCell ref="M127:O127"/>
    <mergeCell ref="B128:G128"/>
    <mergeCell ref="H128:J128"/>
    <mergeCell ref="M128:O128"/>
    <mergeCell ref="D129:G129"/>
    <mergeCell ref="H129:J129"/>
    <mergeCell ref="M129:O129"/>
    <mergeCell ref="B130:G130"/>
    <mergeCell ref="H130:J130"/>
    <mergeCell ref="M130:O130"/>
    <mergeCell ref="B131:G131"/>
    <mergeCell ref="H131:J131"/>
    <mergeCell ref="M131:O131"/>
    <mergeCell ref="D132:G132"/>
    <mergeCell ref="H132:J132"/>
    <mergeCell ref="M132:O132"/>
  </mergeCells>
  <printOptions/>
  <pageMargins left="0" right="0" top="0" bottom="0.39375000000000004" header="0" footer="0"/>
  <pageSetup fitToHeight="0" fitToWidth="1" horizontalDpi="600" verticalDpi="600" orientation="landscape" paperSize="9" scale="8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showGridLines="0" zoomScalePageLayoutView="0" workbookViewId="0" topLeftCell="A1">
      <selection activeCell="H1" sqref="H1:H2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4.28125" style="0" customWidth="1"/>
    <col min="5" max="7" width="12.140625" style="0" customWidth="1"/>
    <col min="8" max="9" width="10.8515625" style="0" customWidth="1"/>
    <col min="10" max="10" width="15.28125" style="0" customWidth="1"/>
    <col min="11" max="11" width="25.8515625" style="0" customWidth="1"/>
  </cols>
  <sheetData>
    <row r="1" spans="2:9" ht="35.25" thickBot="1" thickTop="1">
      <c r="B1" s="1" t="s">
        <v>3</v>
      </c>
      <c r="C1" s="1" t="s">
        <v>4</v>
      </c>
      <c r="D1" s="1" t="s">
        <v>214</v>
      </c>
      <c r="E1" s="3" t="s">
        <v>6</v>
      </c>
      <c r="F1" s="3" t="s">
        <v>7</v>
      </c>
      <c r="G1" s="3" t="s">
        <v>8</v>
      </c>
      <c r="H1" s="16" t="s">
        <v>253</v>
      </c>
      <c r="I1" s="3" t="s">
        <v>254</v>
      </c>
    </row>
    <row r="2" spans="2:9" ht="13.5" thickTop="1">
      <c r="B2" s="38" t="s">
        <v>9</v>
      </c>
      <c r="C2" s="22"/>
      <c r="D2" s="22"/>
      <c r="E2" s="4">
        <v>865413.98</v>
      </c>
      <c r="F2" s="4">
        <v>550196.05</v>
      </c>
      <c r="G2" s="4">
        <v>315217.93</v>
      </c>
      <c r="H2" s="17">
        <f>H3</f>
        <v>1244716.9599999997</v>
      </c>
      <c r="I2" s="4">
        <v>550196.05</v>
      </c>
    </row>
    <row r="3" spans="2:9" ht="12.75">
      <c r="B3" s="38" t="s">
        <v>10</v>
      </c>
      <c r="C3" s="22"/>
      <c r="D3" s="22"/>
      <c r="E3" s="4">
        <v>865413.98</v>
      </c>
      <c r="F3" s="4">
        <v>550196.05</v>
      </c>
      <c r="G3" s="4">
        <v>315217.93</v>
      </c>
      <c r="H3" s="17">
        <f>H4</f>
        <v>1244716.9599999997</v>
      </c>
      <c r="I3" s="4">
        <v>550196.05</v>
      </c>
    </row>
    <row r="4" spans="2:9" ht="12.75">
      <c r="B4" s="47" t="s">
        <v>11</v>
      </c>
      <c r="C4" s="22"/>
      <c r="D4" s="22"/>
      <c r="E4" s="5">
        <v>865413.98</v>
      </c>
      <c r="F4" s="5">
        <v>550196.05</v>
      </c>
      <c r="G4" s="5">
        <v>315217.93</v>
      </c>
      <c r="H4" s="18">
        <f>H5+H9+H12+H20+H23</f>
        <v>1244716.9599999997</v>
      </c>
      <c r="I4" s="5">
        <v>550196.05</v>
      </c>
    </row>
    <row r="5" spans="2:9" ht="12.75">
      <c r="B5" s="21" t="s">
        <v>95</v>
      </c>
      <c r="C5" s="22"/>
      <c r="D5" s="22"/>
      <c r="E5" s="9">
        <v>530.89</v>
      </c>
      <c r="F5" s="9">
        <v>193.27</v>
      </c>
      <c r="G5" s="9">
        <v>337.62</v>
      </c>
      <c r="H5" s="19">
        <f>SUM(H6:H8)</f>
        <v>741.77</v>
      </c>
      <c r="I5" s="9">
        <f>SUM(I6:I8)</f>
        <v>-210.88000000000005</v>
      </c>
    </row>
    <row r="6" spans="2:9" ht="12.75">
      <c r="B6" s="10" t="s">
        <v>215</v>
      </c>
      <c r="C6" s="10" t="s">
        <v>216</v>
      </c>
      <c r="D6" s="10" t="s">
        <v>217</v>
      </c>
      <c r="E6" s="11">
        <v>530.89</v>
      </c>
      <c r="F6" s="11">
        <v>0</v>
      </c>
      <c r="G6" s="11">
        <v>530.89</v>
      </c>
      <c r="H6" s="20">
        <v>200</v>
      </c>
      <c r="I6" s="11">
        <f>E6-H6</f>
        <v>330.89</v>
      </c>
    </row>
    <row r="7" spans="2:9" ht="12.75">
      <c r="B7" s="10" t="s">
        <v>218</v>
      </c>
      <c r="C7" s="10" t="s">
        <v>219</v>
      </c>
      <c r="D7" s="10" t="s">
        <v>220</v>
      </c>
      <c r="E7" s="11">
        <v>0</v>
      </c>
      <c r="F7" s="11">
        <v>193.27</v>
      </c>
      <c r="G7" s="11">
        <v>-193.27</v>
      </c>
      <c r="H7" s="20">
        <v>417.85</v>
      </c>
      <c r="I7" s="11">
        <f>E7-H7</f>
        <v>-417.85</v>
      </c>
    </row>
    <row r="8" spans="2:9" ht="12.75">
      <c r="B8" s="10" t="s">
        <v>221</v>
      </c>
      <c r="C8" s="10" t="s">
        <v>222</v>
      </c>
      <c r="D8" s="10" t="s">
        <v>223</v>
      </c>
      <c r="E8" s="11">
        <v>0</v>
      </c>
      <c r="F8" s="11">
        <v>0</v>
      </c>
      <c r="G8" s="11">
        <v>0</v>
      </c>
      <c r="H8" s="20">
        <v>123.92</v>
      </c>
      <c r="I8" s="11">
        <f>E8-H8</f>
        <v>-123.92</v>
      </c>
    </row>
    <row r="9" spans="2:9" ht="12.75">
      <c r="B9" s="21" t="s">
        <v>109</v>
      </c>
      <c r="C9" s="22"/>
      <c r="D9" s="22"/>
      <c r="E9" s="9">
        <v>15150.4</v>
      </c>
      <c r="F9" s="9">
        <v>4181.09</v>
      </c>
      <c r="G9" s="9">
        <v>10969.31</v>
      </c>
      <c r="H9" s="19">
        <f>H10+H11</f>
        <v>4890</v>
      </c>
      <c r="I9" s="9">
        <f>SUM(I10:I11)</f>
        <v>10260.4</v>
      </c>
    </row>
    <row r="10" spans="2:9" ht="12.75">
      <c r="B10" s="10" t="s">
        <v>224</v>
      </c>
      <c r="C10" s="10" t="s">
        <v>225</v>
      </c>
      <c r="D10" s="10" t="s">
        <v>226</v>
      </c>
      <c r="E10" s="11">
        <v>15130.4</v>
      </c>
      <c r="F10" s="11">
        <v>4181.09</v>
      </c>
      <c r="G10" s="11">
        <v>10949.31</v>
      </c>
      <c r="H10" s="20">
        <v>4890</v>
      </c>
      <c r="I10" s="11">
        <f>E10-H10</f>
        <v>10240.4</v>
      </c>
    </row>
    <row r="11" spans="2:9" ht="12.75">
      <c r="B11" s="10" t="s">
        <v>221</v>
      </c>
      <c r="C11" s="10" t="s">
        <v>227</v>
      </c>
      <c r="D11" s="10" t="s">
        <v>223</v>
      </c>
      <c r="E11" s="11">
        <v>20</v>
      </c>
      <c r="F11" s="11">
        <v>0</v>
      </c>
      <c r="G11" s="11">
        <v>20</v>
      </c>
      <c r="H11" s="20">
        <v>0</v>
      </c>
      <c r="I11" s="11">
        <f>E11-H11</f>
        <v>20</v>
      </c>
    </row>
    <row r="12" spans="2:9" ht="12.75">
      <c r="B12" s="21" t="s">
        <v>131</v>
      </c>
      <c r="C12" s="22"/>
      <c r="D12" s="22"/>
      <c r="E12" s="9">
        <v>847741.85</v>
      </c>
      <c r="F12" s="9">
        <v>545581.69</v>
      </c>
      <c r="G12" s="9">
        <v>302160.16</v>
      </c>
      <c r="H12" s="19">
        <f>SUM(H13:H19)</f>
        <v>1238348.7899999998</v>
      </c>
      <c r="I12" s="9">
        <v>545581.69</v>
      </c>
    </row>
    <row r="13" spans="2:9" ht="12.75">
      <c r="B13" s="10" t="s">
        <v>228</v>
      </c>
      <c r="C13" s="10" t="s">
        <v>229</v>
      </c>
      <c r="D13" s="10" t="s">
        <v>230</v>
      </c>
      <c r="E13" s="11">
        <v>0</v>
      </c>
      <c r="F13" s="11">
        <v>0</v>
      </c>
      <c r="G13" s="11">
        <v>0</v>
      </c>
      <c r="H13" s="20">
        <v>0</v>
      </c>
      <c r="I13" s="11">
        <f>E13-H13</f>
        <v>0</v>
      </c>
    </row>
    <row r="14" spans="2:9" ht="12.75">
      <c r="B14" s="10" t="s">
        <v>231</v>
      </c>
      <c r="C14" s="10" t="s">
        <v>232</v>
      </c>
      <c r="D14" s="10" t="s">
        <v>233</v>
      </c>
      <c r="E14" s="11">
        <v>0</v>
      </c>
      <c r="F14" s="11">
        <v>0</v>
      </c>
      <c r="G14" s="11">
        <v>0</v>
      </c>
      <c r="H14" s="20">
        <v>0</v>
      </c>
      <c r="I14" s="11">
        <f aca="true" t="shared" si="0" ref="I14:I19">E14-H14</f>
        <v>0</v>
      </c>
    </row>
    <row r="15" spans="2:9" ht="12.75">
      <c r="B15" s="10" t="s">
        <v>234</v>
      </c>
      <c r="C15" s="10" t="s">
        <v>235</v>
      </c>
      <c r="D15" s="10" t="s">
        <v>236</v>
      </c>
      <c r="E15" s="11">
        <v>0</v>
      </c>
      <c r="F15" s="11">
        <v>0</v>
      </c>
      <c r="G15" s="11">
        <v>0</v>
      </c>
      <c r="H15" s="20">
        <v>0</v>
      </c>
      <c r="I15" s="11">
        <f t="shared" si="0"/>
        <v>0</v>
      </c>
    </row>
    <row r="16" spans="2:9" ht="22.5">
      <c r="B16" s="10" t="s">
        <v>237</v>
      </c>
      <c r="C16" s="10" t="s">
        <v>238</v>
      </c>
      <c r="D16" s="10" t="s">
        <v>239</v>
      </c>
      <c r="E16" s="11">
        <v>844423.78</v>
      </c>
      <c r="F16" s="11">
        <v>516607.95</v>
      </c>
      <c r="G16" s="11">
        <v>327815.83</v>
      </c>
      <c r="H16" s="20">
        <v>1169830.65</v>
      </c>
      <c r="I16" s="11">
        <f t="shared" si="0"/>
        <v>-325406.8699999999</v>
      </c>
    </row>
    <row r="17" spans="2:9" ht="22.5">
      <c r="B17" s="10" t="s">
        <v>237</v>
      </c>
      <c r="C17" s="10" t="s">
        <v>240</v>
      </c>
      <c r="D17" s="10" t="s">
        <v>239</v>
      </c>
      <c r="E17" s="11">
        <v>0</v>
      </c>
      <c r="F17" s="11">
        <v>27702.38</v>
      </c>
      <c r="G17" s="11">
        <v>-27702.38</v>
      </c>
      <c r="H17" s="20">
        <v>61630.35</v>
      </c>
      <c r="I17" s="11">
        <f>E17-H17</f>
        <v>-61630.35</v>
      </c>
    </row>
    <row r="18" spans="2:9" ht="22.5">
      <c r="B18" s="10" t="s">
        <v>241</v>
      </c>
      <c r="C18" s="10" t="s">
        <v>242</v>
      </c>
      <c r="D18" s="10" t="s">
        <v>243</v>
      </c>
      <c r="E18" s="11">
        <v>0</v>
      </c>
      <c r="F18" s="11">
        <v>1271.36</v>
      </c>
      <c r="G18" s="11">
        <v>-1271.36</v>
      </c>
      <c r="H18" s="20">
        <v>1790.91</v>
      </c>
      <c r="I18" s="11">
        <f t="shared" si="0"/>
        <v>-1790.91</v>
      </c>
    </row>
    <row r="19" spans="2:9" ht="12.75">
      <c r="B19" s="10" t="s">
        <v>221</v>
      </c>
      <c r="C19" s="10" t="s">
        <v>244</v>
      </c>
      <c r="D19" s="10" t="s">
        <v>223</v>
      </c>
      <c r="E19" s="11">
        <v>3318.07</v>
      </c>
      <c r="F19" s="11">
        <v>0</v>
      </c>
      <c r="G19" s="11">
        <v>3318.07</v>
      </c>
      <c r="H19" s="20">
        <v>5096.88</v>
      </c>
      <c r="I19" s="11">
        <f t="shared" si="0"/>
        <v>-1778.81</v>
      </c>
    </row>
    <row r="20" spans="2:9" ht="12.75">
      <c r="B20" s="21" t="s">
        <v>170</v>
      </c>
      <c r="C20" s="22"/>
      <c r="D20" s="22"/>
      <c r="E20" s="9">
        <v>1990.84</v>
      </c>
      <c r="F20" s="9">
        <v>240</v>
      </c>
      <c r="G20" s="9">
        <v>1750.84</v>
      </c>
      <c r="H20" s="19">
        <f>SUM(H21:H22)</f>
        <v>736.4</v>
      </c>
      <c r="I20" s="9">
        <f>SUM(I21:I22)</f>
        <v>1254.44</v>
      </c>
    </row>
    <row r="21" spans="2:9" ht="12.75">
      <c r="B21" s="10" t="s">
        <v>245</v>
      </c>
      <c r="C21" s="10" t="s">
        <v>246</v>
      </c>
      <c r="D21" s="10" t="s">
        <v>247</v>
      </c>
      <c r="E21" s="11">
        <v>1990.84</v>
      </c>
      <c r="F21" s="11">
        <v>240</v>
      </c>
      <c r="G21" s="11">
        <v>1750.84</v>
      </c>
      <c r="H21" s="20">
        <v>364.77</v>
      </c>
      <c r="I21" s="11">
        <f>E21-H21</f>
        <v>1626.07</v>
      </c>
    </row>
    <row r="22" spans="2:9" ht="12.75">
      <c r="B22" s="10" t="s">
        <v>221</v>
      </c>
      <c r="C22" s="10" t="s">
        <v>248</v>
      </c>
      <c r="D22" s="10" t="s">
        <v>223</v>
      </c>
      <c r="E22" s="11">
        <v>0</v>
      </c>
      <c r="F22" s="11">
        <v>0</v>
      </c>
      <c r="G22" s="11">
        <v>0</v>
      </c>
      <c r="H22" s="20">
        <v>371.63</v>
      </c>
      <c r="I22" s="11">
        <f>E22-H22</f>
        <v>-371.63</v>
      </c>
    </row>
    <row r="23" spans="2:9" ht="12.75">
      <c r="B23" s="21" t="s">
        <v>174</v>
      </c>
      <c r="C23" s="22"/>
      <c r="D23" s="22"/>
      <c r="E23" s="9">
        <v>0</v>
      </c>
      <c r="F23" s="9">
        <v>0</v>
      </c>
      <c r="G23" s="9">
        <v>0</v>
      </c>
      <c r="H23" s="19">
        <v>0</v>
      </c>
      <c r="I23" s="9">
        <v>0</v>
      </c>
    </row>
    <row r="24" spans="2:9" ht="12.75">
      <c r="B24" s="10" t="s">
        <v>249</v>
      </c>
      <c r="C24" s="10" t="s">
        <v>250</v>
      </c>
      <c r="D24" s="10" t="s">
        <v>251</v>
      </c>
      <c r="E24" s="11">
        <v>0</v>
      </c>
      <c r="F24" s="11">
        <v>0</v>
      </c>
      <c r="G24" s="11">
        <v>0</v>
      </c>
      <c r="H24" s="20">
        <v>0</v>
      </c>
      <c r="I24" s="11">
        <v>0</v>
      </c>
    </row>
    <row r="25" spans="2:9" ht="12.75">
      <c r="B25" s="10" t="s">
        <v>221</v>
      </c>
      <c r="C25" s="10" t="s">
        <v>252</v>
      </c>
      <c r="D25" s="10" t="s">
        <v>223</v>
      </c>
      <c r="E25" s="11">
        <v>0</v>
      </c>
      <c r="F25" s="11">
        <v>0</v>
      </c>
      <c r="G25" s="11">
        <v>0</v>
      </c>
      <c r="H25" s="20">
        <v>0</v>
      </c>
      <c r="I25" s="11">
        <v>0</v>
      </c>
    </row>
  </sheetData>
  <sheetProtection/>
  <mergeCells count="8">
    <mergeCell ref="B20:D20"/>
    <mergeCell ref="B23:D23"/>
    <mergeCell ref="B2:D2"/>
    <mergeCell ref="B3:D3"/>
    <mergeCell ref="B4:D4"/>
    <mergeCell ref="B5:D5"/>
    <mergeCell ref="B9:D9"/>
    <mergeCell ref="B12:D12"/>
  </mergeCells>
  <printOptions/>
  <pageMargins left="0" right="0" top="0" bottom="0.39375000000000004" header="0" footer="0"/>
  <pageSetup fitToHeight="0" fitToWidth="1"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2023-12-12T11:07:20Z</dcterms:modified>
  <cp:category/>
  <cp:version/>
  <cp:contentType/>
  <cp:contentStatus/>
</cp:coreProperties>
</file>